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żena.Jurowska\Desktop\Przetargi Marzena Kurek 2025\324 Konserwacja i utrzymanie w stałej sprawności technicznej dźwigów, suwnic\"/>
    </mc:Choice>
  </mc:AlternateContent>
  <xr:revisionPtr revIDLastSave="0" documentId="13_ncr:1_{A7CB7A4F-238F-473E-95E5-B38AD2185E5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" sheetId="1" r:id="rId1"/>
  </sheets>
  <definedNames>
    <definedName name="_xlnm.Print_Area" localSheetId="0">'2024'!$A$1:$O$99</definedName>
    <definedName name="_xlnm.Print_Titles" localSheetId="0">'2024'!$4:$4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6" i="1" l="1"/>
  <c r="M96" i="1" s="1"/>
  <c r="L95" i="1"/>
  <c r="M95" i="1" s="1"/>
  <c r="O95" i="1" s="1"/>
  <c r="L94" i="1"/>
  <c r="L93" i="1"/>
  <c r="L92" i="1"/>
  <c r="L91" i="1"/>
  <c r="N91" i="1" s="1"/>
  <c r="L90" i="1"/>
  <c r="N90" i="1" s="1"/>
  <c r="L89" i="1"/>
  <c r="N89" i="1" s="1"/>
  <c r="L88" i="1"/>
  <c r="N88" i="1" s="1"/>
  <c r="L87" i="1"/>
  <c r="N87" i="1" s="1"/>
  <c r="O87" i="1" s="1"/>
  <c r="L86" i="1"/>
  <c r="L85" i="1"/>
  <c r="L84" i="1"/>
  <c r="L83" i="1"/>
  <c r="N83" i="1" s="1"/>
  <c r="L82" i="1"/>
  <c r="L81" i="1"/>
  <c r="N81" i="1" s="1"/>
  <c r="L80" i="1"/>
  <c r="N80" i="1" s="1"/>
  <c r="L79" i="1"/>
  <c r="N79" i="1" s="1"/>
  <c r="O79" i="1" s="1"/>
  <c r="L78" i="1"/>
  <c r="L77" i="1"/>
  <c r="N77" i="1" s="1"/>
  <c r="L76" i="1"/>
  <c r="L75" i="1"/>
  <c r="N75" i="1" s="1"/>
  <c r="L74" i="1"/>
  <c r="L73" i="1"/>
  <c r="N73" i="1" s="1"/>
  <c r="L72" i="1"/>
  <c r="N72" i="1" s="1"/>
  <c r="L71" i="1"/>
  <c r="N71" i="1" s="1"/>
  <c r="O71" i="1" s="1"/>
  <c r="L70" i="1"/>
  <c r="L69" i="1"/>
  <c r="L68" i="1"/>
  <c r="L67" i="1"/>
  <c r="N67" i="1" s="1"/>
  <c r="L66" i="1"/>
  <c r="L65" i="1"/>
  <c r="N65" i="1" s="1"/>
  <c r="L64" i="1"/>
  <c r="N64" i="1" s="1"/>
  <c r="L63" i="1"/>
  <c r="N63" i="1" s="1"/>
  <c r="O63" i="1" s="1"/>
  <c r="L62" i="1"/>
  <c r="L61" i="1"/>
  <c r="L60" i="1"/>
  <c r="L59" i="1"/>
  <c r="N59" i="1" s="1"/>
  <c r="L58" i="1"/>
  <c r="L57" i="1"/>
  <c r="N57" i="1" s="1"/>
  <c r="L56" i="1"/>
  <c r="N56" i="1" s="1"/>
  <c r="L55" i="1"/>
  <c r="N55" i="1" s="1"/>
  <c r="O55" i="1" s="1"/>
  <c r="L54" i="1"/>
  <c r="L53" i="1"/>
  <c r="N53" i="1" s="1"/>
  <c r="L52" i="1"/>
  <c r="L51" i="1"/>
  <c r="L50" i="1"/>
  <c r="L49" i="1"/>
  <c r="N49" i="1" s="1"/>
  <c r="L48" i="1"/>
  <c r="N48" i="1" s="1"/>
  <c r="L47" i="1"/>
  <c r="N47" i="1" s="1"/>
  <c r="O47" i="1" s="1"/>
  <c r="L46" i="1"/>
  <c r="L45" i="1"/>
  <c r="L44" i="1"/>
  <c r="L43" i="1"/>
  <c r="L42" i="1"/>
  <c r="L41" i="1"/>
  <c r="N41" i="1" s="1"/>
  <c r="L40" i="1"/>
  <c r="N40" i="1" s="1"/>
  <c r="L39" i="1"/>
  <c r="N39" i="1" s="1"/>
  <c r="O39" i="1" s="1"/>
  <c r="L38" i="1"/>
  <c r="L37" i="1"/>
  <c r="L36" i="1"/>
  <c r="L35" i="1"/>
  <c r="L34" i="1"/>
  <c r="N34" i="1" s="1"/>
  <c r="L33" i="1"/>
  <c r="N33" i="1" s="1"/>
  <c r="L32" i="1"/>
  <c r="N32" i="1" s="1"/>
  <c r="L31" i="1"/>
  <c r="N31" i="1" s="1"/>
  <c r="O31" i="1" s="1"/>
  <c r="L30" i="1"/>
  <c r="L29" i="1"/>
  <c r="L28" i="1"/>
  <c r="L27" i="1"/>
  <c r="L26" i="1"/>
  <c r="L25" i="1"/>
  <c r="N25" i="1" s="1"/>
  <c r="L24" i="1"/>
  <c r="N24" i="1" s="1"/>
  <c r="L23" i="1"/>
  <c r="N23" i="1" s="1"/>
  <c r="O23" i="1" s="1"/>
  <c r="L22" i="1"/>
  <c r="L21" i="1"/>
  <c r="L20" i="1"/>
  <c r="L19" i="1"/>
  <c r="L18" i="1"/>
  <c r="L17" i="1"/>
  <c r="N17" i="1" s="1"/>
  <c r="L16" i="1"/>
  <c r="N16" i="1" s="1"/>
  <c r="L15" i="1"/>
  <c r="N15" i="1" s="1"/>
  <c r="O15" i="1" s="1"/>
  <c r="L14" i="1"/>
  <c r="L13" i="1"/>
  <c r="N13" i="1" s="1"/>
  <c r="L12" i="1"/>
  <c r="L11" i="1"/>
  <c r="L10" i="1"/>
  <c r="N10" i="1" s="1"/>
  <c r="L9" i="1"/>
  <c r="N9" i="1" s="1"/>
  <c r="L8" i="1"/>
  <c r="N8" i="1" s="1"/>
  <c r="L7" i="1"/>
  <c r="N7" i="1" s="1"/>
  <c r="O7" i="1" s="1"/>
  <c r="L6" i="1"/>
  <c r="L5" i="1"/>
  <c r="N5" i="1" s="1"/>
  <c r="A27" i="1"/>
  <c r="A28" i="1" s="1"/>
  <c r="A12" i="1"/>
  <c r="A16" i="1"/>
  <c r="L97" i="1" l="1"/>
  <c r="O5" i="1"/>
  <c r="O10" i="1"/>
  <c r="O34" i="1"/>
  <c r="O66" i="1"/>
  <c r="O74" i="1"/>
  <c r="O90" i="1"/>
  <c r="N85" i="1"/>
  <c r="O85" i="1" s="1"/>
  <c r="N74" i="1"/>
  <c r="O77" i="1"/>
  <c r="N66" i="1"/>
  <c r="O53" i="1"/>
  <c r="N42" i="1"/>
  <c r="O42" i="1" s="1"/>
  <c r="O13" i="1"/>
  <c r="O82" i="1"/>
  <c r="O22" i="1"/>
  <c r="O86" i="1"/>
  <c r="O26" i="1"/>
  <c r="N58" i="1"/>
  <c r="O58" i="1" s="1"/>
  <c r="N26" i="1"/>
  <c r="N82" i="1"/>
  <c r="N50" i="1"/>
  <c r="O50" i="1" s="1"/>
  <c r="N18" i="1"/>
  <c r="O18" i="1" s="1"/>
  <c r="O91" i="1"/>
  <c r="O83" i="1"/>
  <c r="O75" i="1"/>
  <c r="O67" i="1"/>
  <c r="O59" i="1"/>
  <c r="O89" i="1"/>
  <c r="O81" i="1"/>
  <c r="O73" i="1"/>
  <c r="O65" i="1"/>
  <c r="O57" i="1"/>
  <c r="O49" i="1"/>
  <c r="O41" i="1"/>
  <c r="O33" i="1"/>
  <c r="O25" i="1"/>
  <c r="O17" i="1"/>
  <c r="O9" i="1"/>
  <c r="O88" i="1"/>
  <c r="O80" i="1"/>
  <c r="O72" i="1"/>
  <c r="O64" i="1"/>
  <c r="O56" i="1"/>
  <c r="O48" i="1"/>
  <c r="O40" i="1"/>
  <c r="O32" i="1"/>
  <c r="O24" i="1"/>
  <c r="O16" i="1"/>
  <c r="O8" i="1"/>
  <c r="N93" i="1"/>
  <c r="N86" i="1"/>
  <c r="N78" i="1"/>
  <c r="O78" i="1" s="1"/>
  <c r="N70" i="1"/>
  <c r="O70" i="1" s="1"/>
  <c r="N62" i="1"/>
  <c r="O62" i="1" s="1"/>
  <c r="N54" i="1"/>
  <c r="O54" i="1" s="1"/>
  <c r="N46" i="1"/>
  <c r="O46" i="1" s="1"/>
  <c r="N38" i="1"/>
  <c r="O38" i="1" s="1"/>
  <c r="N30" i="1"/>
  <c r="O30" i="1" s="1"/>
  <c r="N22" i="1"/>
  <c r="N14" i="1"/>
  <c r="O14" i="1" s="1"/>
  <c r="N6" i="1"/>
  <c r="O6" i="1" s="1"/>
  <c r="N69" i="1"/>
  <c r="O69" i="1" s="1"/>
  <c r="N45" i="1"/>
  <c r="O45" i="1" s="1"/>
  <c r="N21" i="1"/>
  <c r="O21" i="1" s="1"/>
  <c r="N84" i="1"/>
  <c r="O84" i="1" s="1"/>
  <c r="N76" i="1"/>
  <c r="O76" i="1" s="1"/>
  <c r="N68" i="1"/>
  <c r="O68" i="1" s="1"/>
  <c r="N60" i="1"/>
  <c r="O60" i="1" s="1"/>
  <c r="N52" i="1"/>
  <c r="O52" i="1" s="1"/>
  <c r="N36" i="1"/>
  <c r="O36" i="1" s="1"/>
  <c r="N28" i="1"/>
  <c r="O28" i="1" s="1"/>
  <c r="N20" i="1"/>
  <c r="O20" i="1" s="1"/>
  <c r="N12" i="1"/>
  <c r="O12" i="1" s="1"/>
  <c r="N61" i="1"/>
  <c r="O61" i="1" s="1"/>
  <c r="N29" i="1"/>
  <c r="O29" i="1" s="1"/>
  <c r="N92" i="1"/>
  <c r="O92" i="1" s="1"/>
  <c r="N44" i="1"/>
  <c r="O44" i="1" s="1"/>
  <c r="N51" i="1"/>
  <c r="O51" i="1" s="1"/>
  <c r="N43" i="1"/>
  <c r="O43" i="1" s="1"/>
  <c r="N35" i="1"/>
  <c r="O35" i="1" s="1"/>
  <c r="N27" i="1"/>
  <c r="O27" i="1" s="1"/>
  <c r="N19" i="1"/>
  <c r="O19" i="1" s="1"/>
  <c r="N11" i="1"/>
  <c r="O11" i="1" s="1"/>
  <c r="O96" i="1"/>
  <c r="N37" i="1"/>
  <c r="O37" i="1" s="1"/>
  <c r="M94" i="1"/>
  <c r="O94" i="1" l="1"/>
  <c r="M97" i="1"/>
  <c r="O93" i="1"/>
  <c r="N97" i="1"/>
  <c r="O9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tc={F5999F9E-7A0A-4E19-929A-928D01E403BE}</author>
  </authors>
  <commentList>
    <comment ref="I48" authorId="0" shapeId="0" xr:uid="{F5999F9E-7A0A-4E19-929A-928D01E403BE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J. w. Czy w takim razie tylko uwalnianie skoro jest gwarancja na aparaturę?</t>
      </text>
    </comment>
  </commentList>
</comments>
</file>

<file path=xl/sharedStrings.xml><?xml version="1.0" encoding="utf-8"?>
<sst xmlns="http://schemas.openxmlformats.org/spreadsheetml/2006/main" count="485" uniqueCount="344">
  <si>
    <t>Lp.</t>
  </si>
  <si>
    <t>Nr Fabr./Rok budowy</t>
  </si>
  <si>
    <t>Nr ewidencyjny</t>
  </si>
  <si>
    <t>Rodzaj dźwigu</t>
  </si>
  <si>
    <t>Udźwig w kg</t>
  </si>
  <si>
    <t>Ilość przystanków</t>
  </si>
  <si>
    <t>Miejsce zainstalowania (obiekt)</t>
  </si>
  <si>
    <t>132/2001</t>
  </si>
  <si>
    <t>os.lic.</t>
  </si>
  <si>
    <t>C-1/C-2</t>
  </si>
  <si>
    <t>131/2001</t>
  </si>
  <si>
    <t>N 3112003336</t>
  </si>
  <si>
    <t>B-5</t>
  </si>
  <si>
    <t>130/2001</t>
  </si>
  <si>
    <t>N 3112003307</t>
  </si>
  <si>
    <t>133/2001</t>
  </si>
  <si>
    <t>N 3112003361</t>
  </si>
  <si>
    <t>tow.-os.</t>
  </si>
  <si>
    <t>208444/2000</t>
  </si>
  <si>
    <t>N 3112003070</t>
  </si>
  <si>
    <t>A-0 (P)</t>
  </si>
  <si>
    <t>997501/1999</t>
  </si>
  <si>
    <t>N 3112001925</t>
  </si>
  <si>
    <t>208445/2000</t>
  </si>
  <si>
    <t>N 3112003088</t>
  </si>
  <si>
    <t>A-2</t>
  </si>
  <si>
    <t>987685/1999</t>
  </si>
  <si>
    <t>N 3112001836</t>
  </si>
  <si>
    <t>A-4</t>
  </si>
  <si>
    <t>os.hydraul.</t>
  </si>
  <si>
    <t>997507/1999</t>
  </si>
  <si>
    <t>N 3112001903</t>
  </si>
  <si>
    <t>B-2</t>
  </si>
  <si>
    <t>208899/2000</t>
  </si>
  <si>
    <t>N 3112003185</t>
  </si>
  <si>
    <t>B-4</t>
  </si>
  <si>
    <t>208446/2000</t>
  </si>
  <si>
    <t>N 3112003089</t>
  </si>
  <si>
    <t>C-1</t>
  </si>
  <si>
    <t>N 3112001634</t>
  </si>
  <si>
    <t>C-3</t>
  </si>
  <si>
    <t>B-7</t>
  </si>
  <si>
    <t>N 3112003211</t>
  </si>
  <si>
    <t>786/2000</t>
  </si>
  <si>
    <t>N 3012000066</t>
  </si>
  <si>
    <t>P02E0266/2002</t>
  </si>
  <si>
    <t>N 3112003523</t>
  </si>
  <si>
    <t>os.</t>
  </si>
  <si>
    <t>A-3</t>
  </si>
  <si>
    <t>P02E0267/2002</t>
  </si>
  <si>
    <t>N 3112003524</t>
  </si>
  <si>
    <t>B-3</t>
  </si>
  <si>
    <t>D-8</t>
  </si>
  <si>
    <t>228784/2002</t>
  </si>
  <si>
    <t>N 3112003586</t>
  </si>
  <si>
    <t>C-4</t>
  </si>
  <si>
    <t>19527/2002</t>
  </si>
  <si>
    <t>N 3012000147</t>
  </si>
  <si>
    <t>tow.</t>
  </si>
  <si>
    <t>A-619/1974</t>
  </si>
  <si>
    <t>A-620/1974</t>
  </si>
  <si>
    <t>31471/1974</t>
  </si>
  <si>
    <t>N 3112011246</t>
  </si>
  <si>
    <t>suwnica</t>
  </si>
  <si>
    <t>B-6</t>
  </si>
  <si>
    <t>E03-1199/2003</t>
  </si>
  <si>
    <t>N 3112030341</t>
  </si>
  <si>
    <t>N 3112009986</t>
  </si>
  <si>
    <t>N 3112009987</t>
  </si>
  <si>
    <t>towarowy</t>
  </si>
  <si>
    <t>258291/2005</t>
  </si>
  <si>
    <t>70177/2005</t>
  </si>
  <si>
    <t>212/2004</t>
  </si>
  <si>
    <t>213/2004</t>
  </si>
  <si>
    <t>N 3112030528</t>
  </si>
  <si>
    <t>N 3112030550</t>
  </si>
  <si>
    <t>234/2005</t>
  </si>
  <si>
    <t>N 3112030761</t>
  </si>
  <si>
    <t>N 3112030762</t>
  </si>
  <si>
    <t>236/2005</t>
  </si>
  <si>
    <t>N 3112030748</t>
  </si>
  <si>
    <t>N 3112030653</t>
  </si>
  <si>
    <t>270/2006</t>
  </si>
  <si>
    <t>274/2007</t>
  </si>
  <si>
    <t>75.045/2007</t>
  </si>
  <si>
    <t>N 3112031270</t>
  </si>
  <si>
    <t>N 3012000410</t>
  </si>
  <si>
    <t>7510441/2007</t>
  </si>
  <si>
    <t>N 3012000408</t>
  </si>
  <si>
    <t>266-07-E/2008</t>
  </si>
  <si>
    <t>N 3112031663</t>
  </si>
  <si>
    <t>N 3112031664</t>
  </si>
  <si>
    <t>towarowy BKG</t>
  </si>
  <si>
    <t>64417/2002</t>
  </si>
  <si>
    <t>B-09-141/2009</t>
  </si>
  <si>
    <t xml:space="preserve">os. </t>
  </si>
  <si>
    <t>os. hydr.</t>
  </si>
  <si>
    <t>N 3112033076</t>
  </si>
  <si>
    <t xml:space="preserve">towarowy BKG </t>
  </si>
  <si>
    <t>N 3112030863</t>
  </si>
  <si>
    <t>N 3112030967</t>
  </si>
  <si>
    <t>N 3112030723</t>
  </si>
  <si>
    <t>N 3112031665</t>
  </si>
  <si>
    <t>N 3112003333</t>
  </si>
  <si>
    <t>N 311200521</t>
  </si>
  <si>
    <t>N 3012000551</t>
  </si>
  <si>
    <t>83208/2010</t>
  </si>
  <si>
    <t>MONITOR</t>
  </si>
  <si>
    <t>CETECO</t>
  </si>
  <si>
    <t>BKG 300.30/11 OTECH Gorlice</t>
  </si>
  <si>
    <t>KRAKDŹWIG</t>
  </si>
  <si>
    <t>CIBES LIFT AB  A-5000</t>
  </si>
  <si>
    <t>PPIMUD</t>
  </si>
  <si>
    <t>Hydrauliczny INTERLIFT</t>
  </si>
  <si>
    <t>H600AA PUAR S.A.</t>
  </si>
  <si>
    <t>INTERLIFT</t>
  </si>
  <si>
    <t>1100/2000</t>
  </si>
  <si>
    <t>BKG 50.45/0 KRAKDŹWIG</t>
  </si>
  <si>
    <t>N 3112003322</t>
  </si>
  <si>
    <t>MJE ZUD WARSZAWA</t>
  </si>
  <si>
    <t xml:space="preserve">  D-10</t>
  </si>
  <si>
    <t>BKG</t>
  </si>
  <si>
    <t>LIFTSERVICE</t>
  </si>
  <si>
    <t>D-4</t>
  </si>
  <si>
    <t>osobowy</t>
  </si>
  <si>
    <t>S-08-06/2008</t>
  </si>
  <si>
    <t xml:space="preserve">A-1 </t>
  </si>
  <si>
    <t>N 3012000743</t>
  </si>
  <si>
    <t>SP3648/2011</t>
  </si>
  <si>
    <t>ZX4429/2001</t>
  </si>
  <si>
    <t>N 3012200084</t>
  </si>
  <si>
    <t>D8NE0375/1997</t>
  </si>
  <si>
    <t>EXPL 07953OC/2012</t>
  </si>
  <si>
    <t>N 3112033810</t>
  </si>
  <si>
    <t>D-10</t>
  </si>
  <si>
    <t>P27 138 11/2011</t>
  </si>
  <si>
    <t>N 3012000740</t>
  </si>
  <si>
    <t>D-11</t>
  </si>
  <si>
    <t>P27 137 11/2011</t>
  </si>
  <si>
    <t>N 3012000739</t>
  </si>
  <si>
    <t>OPAL</t>
  </si>
  <si>
    <t xml:space="preserve"> D-11</t>
  </si>
  <si>
    <t>1254/O/2005</t>
  </si>
  <si>
    <t>os</t>
  </si>
  <si>
    <t>310/2008</t>
  </si>
  <si>
    <t xml:space="preserve">     N 3112031297</t>
  </si>
  <si>
    <t>40142125/2010</t>
  </si>
  <si>
    <t>N 3112033176</t>
  </si>
  <si>
    <t>A-0 Dziedziniec</t>
  </si>
  <si>
    <t>Kone PW12/10-19</t>
  </si>
  <si>
    <t>A-1</t>
  </si>
  <si>
    <t>TYP</t>
  </si>
  <si>
    <t xml:space="preserve">      INTERLIFT</t>
  </si>
  <si>
    <t>osobowy GEN 2</t>
  </si>
  <si>
    <t>D8NEF330/2011</t>
  </si>
  <si>
    <t>D8NEF329/2011</t>
  </si>
  <si>
    <t>D8NEF328/2011</t>
  </si>
  <si>
    <t>D8NEF331/2011</t>
  </si>
  <si>
    <t>D8NEF332/2011</t>
  </si>
  <si>
    <t>N 3112033538</t>
  </si>
  <si>
    <t>40152407/2011</t>
  </si>
  <si>
    <t>40152406/2011</t>
  </si>
  <si>
    <t>N 3112033539</t>
  </si>
  <si>
    <t>N 3112033561</t>
  </si>
  <si>
    <t>N 3112033562</t>
  </si>
  <si>
    <t>N 3112033563</t>
  </si>
  <si>
    <t>N 3112033564</t>
  </si>
  <si>
    <t>N 3112033565</t>
  </si>
  <si>
    <t>B-8</t>
  </si>
  <si>
    <t>N 3112033748</t>
  </si>
  <si>
    <t>N 3112033749</t>
  </si>
  <si>
    <t>KONE PW10/10-19</t>
  </si>
  <si>
    <t xml:space="preserve">B-7 </t>
  </si>
  <si>
    <t>KONE PW08/10-19</t>
  </si>
  <si>
    <t>N 3112034389</t>
  </si>
  <si>
    <t>N 3112031568</t>
  </si>
  <si>
    <t>301/2007</t>
  </si>
  <si>
    <t>Krakdźwig M-33</t>
  </si>
  <si>
    <t>N 3112034106</t>
  </si>
  <si>
    <t>N 3012001085</t>
  </si>
  <si>
    <t>757-14-P/2015</t>
  </si>
  <si>
    <t>Colorex Lift Galaxy</t>
  </si>
  <si>
    <t>N 3312013792</t>
  </si>
  <si>
    <t>1948/1973</t>
  </si>
  <si>
    <t>Befard BF2000</t>
  </si>
  <si>
    <t>190-409</t>
  </si>
  <si>
    <t>żuraw</t>
  </si>
  <si>
    <t>N8212044549</t>
  </si>
  <si>
    <t>28.46.15</t>
  </si>
  <si>
    <t>VOMAX LTD</t>
  </si>
  <si>
    <t>N3312014802</t>
  </si>
  <si>
    <t>152-017165</t>
  </si>
  <si>
    <t>N8212044546</t>
  </si>
  <si>
    <t>ABUS VS 500</t>
  </si>
  <si>
    <t>INTERLIFT E300AA</t>
  </si>
  <si>
    <t>EXPL12074KR</t>
  </si>
  <si>
    <t>N3112035747</t>
  </si>
  <si>
    <t>ZEMM</t>
  </si>
  <si>
    <t>N 3112003071</t>
  </si>
  <si>
    <t>B-1</t>
  </si>
  <si>
    <t>208447/2000</t>
  </si>
  <si>
    <t>MM-110/16</t>
  </si>
  <si>
    <t>Otech</t>
  </si>
  <si>
    <t>N 3112037238</t>
  </si>
  <si>
    <t>OTE131021117</t>
  </si>
  <si>
    <t xml:space="preserve"> </t>
  </si>
  <si>
    <t>N3112036365</t>
  </si>
  <si>
    <t>E05-1607/2006</t>
  </si>
  <si>
    <t>40157514/2011</t>
  </si>
  <si>
    <t>40157515/2011</t>
  </si>
  <si>
    <t>C-5</t>
  </si>
  <si>
    <t>C-6</t>
  </si>
  <si>
    <t>N3112036603</t>
  </si>
  <si>
    <t>XPL53237KR</t>
  </si>
  <si>
    <t>D-2</t>
  </si>
  <si>
    <t>MM-1223/19</t>
  </si>
  <si>
    <t>N3112004123</t>
  </si>
  <si>
    <t>B-9</t>
  </si>
  <si>
    <t>MM-1167/18</t>
  </si>
  <si>
    <t>N3112037900</t>
  </si>
  <si>
    <t>XPL29185KR</t>
  </si>
  <si>
    <t>N3112035421</t>
  </si>
  <si>
    <t>ORONA</t>
  </si>
  <si>
    <t>XPL29183KR</t>
  </si>
  <si>
    <t>N3112035357</t>
  </si>
  <si>
    <t>XPL29184KR</t>
  </si>
  <si>
    <t>N3112035420</t>
  </si>
  <si>
    <t>dźwignik</t>
  </si>
  <si>
    <t>DXK2-40h419/4C</t>
  </si>
  <si>
    <t>5M-LIFT</t>
  </si>
  <si>
    <t>N4512002693</t>
  </si>
  <si>
    <t>N 3112004853</t>
  </si>
  <si>
    <t>MM-1282/21</t>
  </si>
  <si>
    <t>MM-1130/17</t>
  </si>
  <si>
    <t>ZUD/ZEMM</t>
  </si>
  <si>
    <t>DELTA</t>
  </si>
  <si>
    <t>SP8473/2022</t>
  </si>
  <si>
    <t>N3012001132</t>
  </si>
  <si>
    <t>P/63/2015</t>
  </si>
  <si>
    <t>Vimec Typ V65</t>
  </si>
  <si>
    <t>P/62/2015</t>
  </si>
  <si>
    <t>N3012001131</t>
  </si>
  <si>
    <t>N3312000878</t>
  </si>
  <si>
    <t>SJPE02002</t>
  </si>
  <si>
    <t>Panda</t>
  </si>
  <si>
    <t>N3012002002</t>
  </si>
  <si>
    <t>N3112036219</t>
  </si>
  <si>
    <t>Krakdźwig KR-900</t>
  </si>
  <si>
    <t>MRLG630AA</t>
  </si>
  <si>
    <t>BKG 100.45/0 KRAKDŹWIG</t>
  </si>
  <si>
    <t>C-7</t>
  </si>
  <si>
    <t>MM-1355/21</t>
  </si>
  <si>
    <t>N3112005779</t>
  </si>
  <si>
    <t>MM-1354/21</t>
  </si>
  <si>
    <t>N3112005778</t>
  </si>
  <si>
    <t>N3112006778</t>
  </si>
  <si>
    <t>MM-1400/22</t>
  </si>
  <si>
    <t>HHBDT 2101011</t>
  </si>
  <si>
    <t>N8412002545</t>
  </si>
  <si>
    <t>wciągnik</t>
  </si>
  <si>
    <t>TOR INDUSTRIES</t>
  </si>
  <si>
    <t>N8412002546</t>
  </si>
  <si>
    <t>N8412002547</t>
  </si>
  <si>
    <t>N3112000581</t>
  </si>
  <si>
    <t>HHBDT 2101014</t>
  </si>
  <si>
    <t>HHBDT 2101012</t>
  </si>
  <si>
    <t>D-3</t>
  </si>
  <si>
    <t>Jura 14.10, pionowy</t>
  </si>
  <si>
    <t>hydrauliczny</t>
  </si>
  <si>
    <t>MONITOR/BANEL</t>
  </si>
  <si>
    <t>MONITOR/INTERLIFT</t>
  </si>
  <si>
    <t>ZEMM/ARKEL 500</t>
  </si>
  <si>
    <t>ZEMM/ARKEL700</t>
  </si>
  <si>
    <t>ZEMM/BANEL</t>
  </si>
  <si>
    <t>PILAWA/ARKEL700</t>
  </si>
  <si>
    <t>LIFTPROJEKT/KALI S3000</t>
  </si>
  <si>
    <t xml:space="preserve">A-0  </t>
  </si>
  <si>
    <t>LIFTPROJEKT/Kali B900</t>
  </si>
  <si>
    <t>ALTECH/OMEGA</t>
  </si>
  <si>
    <t>ZEMM/ARKEL500</t>
  </si>
  <si>
    <t>H-B6</t>
  </si>
  <si>
    <t xml:space="preserve">H-B4 </t>
  </si>
  <si>
    <t>H-B3</t>
  </si>
  <si>
    <t>H-A1</t>
  </si>
  <si>
    <t>VIMEC E04</t>
  </si>
  <si>
    <t>ZEMM/ARCODE muzeum</t>
  </si>
  <si>
    <t>C-2</t>
  </si>
  <si>
    <t xml:space="preserve"> OTIS/ARCODE</t>
  </si>
  <si>
    <t>MONITOR/ARKEL700</t>
  </si>
  <si>
    <t xml:space="preserve">D-1 </t>
  </si>
  <si>
    <t>INTERLIFT/Wibroakustyka</t>
  </si>
  <si>
    <t>D-1</t>
  </si>
  <si>
    <t xml:space="preserve">D-14 </t>
  </si>
  <si>
    <t xml:space="preserve">ZEMM/ARCODE </t>
  </si>
  <si>
    <t xml:space="preserve">D-5 </t>
  </si>
  <si>
    <t xml:space="preserve">     D-6   </t>
  </si>
  <si>
    <t>ZEMM/ARCODE</t>
  </si>
  <si>
    <t>H-D8</t>
  </si>
  <si>
    <t xml:space="preserve">U-2 </t>
  </si>
  <si>
    <t>KR-074/2001</t>
  </si>
  <si>
    <t xml:space="preserve">H-D8 </t>
  </si>
  <si>
    <t>KONE PW24/16-19 ACMiN</t>
  </si>
  <si>
    <t xml:space="preserve">D-16 </t>
  </si>
  <si>
    <t>KONE PW17/10-19 ACMiN</t>
  </si>
  <si>
    <t>OTIS Informatyka</t>
  </si>
  <si>
    <t xml:space="preserve">D-17 </t>
  </si>
  <si>
    <t xml:space="preserve">U-1 </t>
  </si>
  <si>
    <t>BE-JOT Krakus</t>
  </si>
  <si>
    <t xml:space="preserve">S-2 </t>
  </si>
  <si>
    <t>329/2015/BJ</t>
  </si>
  <si>
    <t>H-B3B4</t>
  </si>
  <si>
    <t xml:space="preserve">  H-B3B4</t>
  </si>
  <si>
    <t>MM-1425/23</t>
  </si>
  <si>
    <t>A-0 Biblioteka</t>
  </si>
  <si>
    <t>A-0 (L)</t>
  </si>
  <si>
    <t>Uwagi do wyceny oferty</t>
  </si>
  <si>
    <t>Konserwacja i utrzymanie w stałej sprawności technicznej dźwigów, suwnic, urządzeń do przemieszczania osób niepełnosprawnych oraz żurawi zainstalowanych na terenie AGH w Krakowie</t>
  </si>
  <si>
    <t>załącznik nr 1A</t>
  </si>
  <si>
    <t>Kosztorys cenowy "Konserwacja"</t>
  </si>
  <si>
    <t>D-13</t>
  </si>
  <si>
    <t>VIMEC</t>
  </si>
  <si>
    <t>U-11 Basen,</t>
  </si>
  <si>
    <t>U-11 Basen</t>
  </si>
  <si>
    <t>S-2</t>
  </si>
  <si>
    <t>DGS, Piłsudskiego16</t>
  </si>
  <si>
    <t>D-12, SCK Kawiory 42</t>
  </si>
  <si>
    <t>ABZ, Skarbińskiego 2</t>
  </si>
  <si>
    <t>ABZ, Czarnowiejska 103</t>
  </si>
  <si>
    <t>I. Uwalnianie pasażerów</t>
  </si>
  <si>
    <t>Liczba miesięcy</t>
  </si>
  <si>
    <t>Tylko uwalnianie</t>
  </si>
  <si>
    <t>Tylko uwalnianie, gwarancja do 26.02.2026</t>
  </si>
  <si>
    <t>dla niepełno.</t>
  </si>
  <si>
    <t>Cena zł netto/m-c</t>
  </si>
  <si>
    <t>RAZEM VAT 23%</t>
  </si>
  <si>
    <t>RAZEM zł netto za okres umowy</t>
  </si>
  <si>
    <t>RAZEM VAT 8%</t>
  </si>
  <si>
    <t>RAZEM zł brutto za okres umowy</t>
  </si>
  <si>
    <t>RAZEM</t>
  </si>
  <si>
    <t>VAT 8%</t>
  </si>
  <si>
    <t>VAT 23%</t>
  </si>
  <si>
    <t>Dokument należy sporządzić w postaci elektronicznej i podpisać kwalifikowanym podpisem elektronicznym.</t>
  </si>
  <si>
    <r>
      <rPr>
        <b/>
        <sz val="8"/>
        <color theme="1"/>
        <rFont val="Verdana"/>
        <family val="2"/>
        <charset val="238"/>
      </rPr>
      <t>Tylko uwalnianie</t>
    </r>
    <r>
      <rPr>
        <sz val="8"/>
        <color theme="1"/>
        <rFont val="Verdana"/>
        <family val="2"/>
        <charset val="238"/>
      </rPr>
      <t>, Gwarancja na aparaturę do 19.04.2029 roku</t>
    </r>
  </si>
  <si>
    <r>
      <rPr>
        <b/>
        <sz val="8"/>
        <color theme="1"/>
        <rFont val="Verdana"/>
        <family val="2"/>
        <charset val="238"/>
      </rPr>
      <t>Tylko uwalnianie</t>
    </r>
    <r>
      <rPr>
        <sz val="8"/>
        <color theme="1"/>
        <rFont val="Verdana"/>
        <family val="2"/>
        <charset val="238"/>
      </rPr>
      <t>, Gwarancja na aparaturę do 10.04.2029 roku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</si>
</sst>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0"/>
      <name val="Arial"/>
      <charset val="238"/>
    </font>
    <font>
      <sz val="10"/>
      <name val="Arial"/>
      <charset val="238"/>
    </font>
    <font>
      <sz val="8"/>
      <name val="Arial"/>
      <family val="2"/>
      <charset val="238"/>
    </font>
    <font>
      <sz val="8"/>
      <name val="Verdana"/>
      <family val="2"/>
      <charset val="238"/>
    </font>
    <font>
      <sz val="13"/>
      <name val="Verdana"/>
      <family val="2"/>
      <charset val="238"/>
    </font>
    <font>
      <sz val="8"/>
      <color theme="1" tint="4.9989318521683403E-2"/>
      <name val="Verdana"/>
      <family val="2"/>
      <charset val="238"/>
    </font>
    <font>
      <sz val="13"/>
      <color theme="1" tint="4.9989318521683403E-2"/>
      <name val="Verdana"/>
      <family val="2"/>
      <charset val="238"/>
    </font>
    <font>
      <sz val="8"/>
      <color theme="1"/>
      <name val="Verdana"/>
      <family val="2"/>
      <charset val="238"/>
    </font>
    <font>
      <b/>
      <sz val="12"/>
      <name val="Arial"/>
      <family val="2"/>
      <charset val="238"/>
    </font>
    <font>
      <b/>
      <sz val="12"/>
      <name val="Verdana"/>
      <family val="2"/>
      <charset val="238"/>
    </font>
    <font>
      <sz val="10"/>
      <name val="Verdana"/>
      <family val="2"/>
      <charset val="238"/>
    </font>
    <font>
      <b/>
      <sz val="8"/>
      <color theme="1"/>
      <name val="Verdana"/>
      <family val="2"/>
      <charset val="238"/>
    </font>
    <font>
      <i/>
      <sz val="9"/>
      <color rgb="FFFF0000"/>
      <name val="Verdana"/>
      <family val="2"/>
      <charset val="238"/>
    </font>
    <font>
      <sz val="8"/>
      <color rgb="FFFF0000"/>
      <name val="Verdana"/>
      <family val="2"/>
      <charset val="238"/>
    </font>
    <font>
      <sz val="10"/>
      <color rgb="FFFF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2" fontId="3" fillId="0" borderId="0" xfId="0" applyNumberFormat="1" applyFont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2" fontId="11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2" fontId="7" fillId="2" borderId="3" xfId="0" applyNumberFormat="1" applyFont="1" applyFill="1" applyBorder="1" applyAlignment="1">
      <alignment horizontal="center" vertical="center" wrapText="1"/>
    </xf>
    <xf numFmtId="44" fontId="7" fillId="2" borderId="3" xfId="1" applyFont="1" applyFill="1" applyBorder="1" applyAlignment="1">
      <alignment vertical="center" wrapText="1"/>
    </xf>
    <xf numFmtId="44" fontId="7" fillId="3" borderId="3" xfId="1" applyFont="1" applyFill="1" applyBorder="1" applyAlignment="1">
      <alignment vertical="center" wrapText="1"/>
    </xf>
    <xf numFmtId="44" fontId="7" fillId="2" borderId="2" xfId="1" applyFont="1" applyFill="1" applyBorder="1" applyAlignment="1">
      <alignment vertical="center" wrapText="1"/>
    </xf>
    <xf numFmtId="2" fontId="7" fillId="0" borderId="3" xfId="0" applyNumberFormat="1" applyFont="1" applyBorder="1" applyAlignment="1">
      <alignment horizontal="center" vertical="center" wrapText="1"/>
    </xf>
    <xf numFmtId="44" fontId="7" fillId="0" borderId="3" xfId="1" applyFont="1" applyBorder="1" applyAlignment="1">
      <alignment vertical="center" wrapText="1"/>
    </xf>
    <xf numFmtId="44" fontId="7" fillId="0" borderId="2" xfId="1" applyFont="1" applyBorder="1" applyAlignment="1">
      <alignment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44" fontId="5" fillId="2" borderId="3" xfId="1" applyFont="1" applyFill="1" applyBorder="1" applyAlignment="1">
      <alignment vertical="center" wrapText="1"/>
    </xf>
    <xf numFmtId="44" fontId="5" fillId="3" borderId="3" xfId="1" applyFont="1" applyFill="1" applyBorder="1" applyAlignment="1">
      <alignment vertical="center" wrapText="1"/>
    </xf>
    <xf numFmtId="44" fontId="7" fillId="0" borderId="7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44" fontId="7" fillId="0" borderId="6" xfId="0" applyNumberFormat="1" applyFont="1" applyBorder="1" applyAlignment="1">
      <alignment vertical="center" wrapText="1"/>
    </xf>
    <xf numFmtId="44" fontId="7" fillId="0" borderId="8" xfId="0" applyNumberFormat="1" applyFont="1" applyBorder="1" applyAlignment="1">
      <alignment vertical="center" wrapText="1"/>
    </xf>
    <xf numFmtId="2" fontId="11" fillId="2" borderId="3" xfId="0" applyNumberFormat="1" applyFont="1" applyFill="1" applyBorder="1" applyAlignment="1">
      <alignment horizontal="center" vertical="center" wrapText="1"/>
    </xf>
    <xf numFmtId="2" fontId="7" fillId="4" borderId="3" xfId="0" applyNumberFormat="1" applyFont="1" applyFill="1" applyBorder="1" applyAlignment="1">
      <alignment horizontal="center" vertical="center" wrapText="1"/>
    </xf>
    <xf numFmtId="2" fontId="11" fillId="4" borderId="3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11" fillId="0" borderId="3" xfId="0" applyFont="1" applyBorder="1" applyAlignment="1">
      <alignment horizontal="right" vertical="center" wrapText="1"/>
    </xf>
    <xf numFmtId="0" fontId="11" fillId="0" borderId="5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Bożena Jurowska" id="{B481F398-51A9-4855-A5C2-604EA7482B6B}" userId="S::bozena@agh.edu.pl::962e6e06-97e8-4a17-8ea3-b56f19d70245" providerId="AD"/>
</personList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I48" dT="2025-06-12T05:15:43.10" personId="{B481F398-51A9-4855-A5C2-604EA7482B6B}" id="{F5999F9E-7A0A-4E19-929A-928D01E403BE}" done="1">
    <text>J. w. Czy w takim razie tylko uwalnianie skoro jest gwarancja na aparaturę?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1"/>
  <sheetViews>
    <sheetView tabSelected="1" view="pageBreakPreview" topLeftCell="A7" zoomScale="115" zoomScaleNormal="115" zoomScaleSheetLayoutView="115" workbookViewId="0">
      <selection activeCell="J15" sqref="J15"/>
    </sheetView>
  </sheetViews>
  <sheetFormatPr defaultRowHeight="15.75" x14ac:dyDescent="0.2"/>
  <cols>
    <col min="1" max="1" width="4" style="6" customWidth="1"/>
    <col min="2" max="2" width="13.85546875" style="7" customWidth="1"/>
    <col min="3" max="3" width="20.42578125" style="7" customWidth="1"/>
    <col min="4" max="4" width="15" style="7" customWidth="1"/>
    <col min="5" max="5" width="12.42578125" style="7" customWidth="1"/>
    <col min="6" max="7" width="7.85546875" style="7" customWidth="1"/>
    <col min="8" max="8" width="19.140625" style="8" customWidth="1"/>
    <col min="9" max="9" width="18.5703125" style="8" customWidth="1"/>
    <col min="10" max="10" width="9.42578125" style="6" customWidth="1"/>
    <col min="11" max="11" width="16.85546875" style="7" customWidth="1"/>
    <col min="12" max="12" width="20.42578125" style="7" customWidth="1"/>
    <col min="13" max="13" width="18.5703125" style="7" customWidth="1"/>
    <col min="14" max="14" width="16.7109375" style="7" customWidth="1"/>
    <col min="15" max="15" width="22.5703125" style="7" customWidth="1"/>
    <col min="16" max="16384" width="9.140625" style="3"/>
  </cols>
  <sheetData>
    <row r="1" spans="1:15" s="1" customFormat="1" ht="12.75" customHeight="1" x14ac:dyDescent="0.2">
      <c r="I1" s="2"/>
      <c r="J1" s="2"/>
      <c r="N1" s="41" t="s">
        <v>317</v>
      </c>
      <c r="O1" s="41"/>
    </row>
    <row r="2" spans="1:15" s="1" customFormat="1" ht="18" customHeight="1" x14ac:dyDescent="0.2">
      <c r="A2" s="39" t="s">
        <v>318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s="1" customFormat="1" ht="33" customHeight="1" x14ac:dyDescent="0.2">
      <c r="A3" s="40" t="s">
        <v>316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</row>
    <row r="4" spans="1:15" ht="54.75" customHeight="1" x14ac:dyDescent="0.2">
      <c r="A4" s="13" t="s">
        <v>0</v>
      </c>
      <c r="B4" s="13" t="s">
        <v>6</v>
      </c>
      <c r="C4" s="13" t="s">
        <v>1</v>
      </c>
      <c r="D4" s="13" t="s">
        <v>2</v>
      </c>
      <c r="E4" s="13" t="s">
        <v>3</v>
      </c>
      <c r="F4" s="13" t="s">
        <v>4</v>
      </c>
      <c r="G4" s="13" t="s">
        <v>5</v>
      </c>
      <c r="H4" s="14" t="s">
        <v>151</v>
      </c>
      <c r="I4" s="14" t="s">
        <v>315</v>
      </c>
      <c r="J4" s="13" t="s">
        <v>329</v>
      </c>
      <c r="K4" s="13" t="s">
        <v>333</v>
      </c>
      <c r="L4" s="13" t="s">
        <v>335</v>
      </c>
      <c r="M4" s="13" t="s">
        <v>336</v>
      </c>
      <c r="N4" s="13" t="s">
        <v>334</v>
      </c>
      <c r="O4" s="15" t="s">
        <v>337</v>
      </c>
    </row>
    <row r="5" spans="1:15" ht="35.1" customHeight="1" x14ac:dyDescent="0.2">
      <c r="A5" s="12">
        <v>1</v>
      </c>
      <c r="B5" s="12" t="s">
        <v>313</v>
      </c>
      <c r="C5" s="12" t="s">
        <v>56</v>
      </c>
      <c r="D5" s="12" t="s">
        <v>57</v>
      </c>
      <c r="E5" s="12" t="s">
        <v>268</v>
      </c>
      <c r="F5" s="12">
        <v>300</v>
      </c>
      <c r="G5" s="12">
        <v>2</v>
      </c>
      <c r="H5" s="16" t="s">
        <v>108</v>
      </c>
      <c r="I5" s="16"/>
      <c r="J5" s="12">
        <v>12</v>
      </c>
      <c r="K5" s="17">
        <v>0</v>
      </c>
      <c r="L5" s="17">
        <f t="shared" ref="L5:L68" si="0">J5*K5</f>
        <v>0</v>
      </c>
      <c r="M5" s="18"/>
      <c r="N5" s="17">
        <f t="shared" ref="N5:N68" si="1">L5*23%</f>
        <v>0</v>
      </c>
      <c r="O5" s="19">
        <f>L5+N5</f>
        <v>0</v>
      </c>
    </row>
    <row r="6" spans="1:15" ht="32.25" customHeight="1" x14ac:dyDescent="0.2">
      <c r="A6" s="11">
        <v>2</v>
      </c>
      <c r="B6" s="11" t="s">
        <v>148</v>
      </c>
      <c r="C6" s="11" t="s">
        <v>146</v>
      </c>
      <c r="D6" s="11" t="s">
        <v>147</v>
      </c>
      <c r="E6" s="11" t="s">
        <v>332</v>
      </c>
      <c r="F6" s="11">
        <v>900</v>
      </c>
      <c r="G6" s="11">
        <v>5</v>
      </c>
      <c r="H6" s="20" t="s">
        <v>149</v>
      </c>
      <c r="I6" s="20"/>
      <c r="J6" s="11">
        <v>12</v>
      </c>
      <c r="K6" s="21">
        <v>0</v>
      </c>
      <c r="L6" s="21">
        <f t="shared" si="0"/>
        <v>0</v>
      </c>
      <c r="M6" s="18"/>
      <c r="N6" s="21">
        <f t="shared" si="1"/>
        <v>0</v>
      </c>
      <c r="O6" s="22">
        <f t="shared" ref="O6:O69" si="2">L6+N6</f>
        <v>0</v>
      </c>
    </row>
    <row r="7" spans="1:15" ht="32.25" customHeight="1" x14ac:dyDescent="0.2">
      <c r="A7" s="12">
        <v>3</v>
      </c>
      <c r="B7" s="12" t="s">
        <v>314</v>
      </c>
      <c r="C7" s="12" t="s">
        <v>200</v>
      </c>
      <c r="D7" s="12" t="s">
        <v>198</v>
      </c>
      <c r="E7" s="12" t="s">
        <v>47</v>
      </c>
      <c r="F7" s="12">
        <v>480</v>
      </c>
      <c r="G7" s="12">
        <v>5</v>
      </c>
      <c r="H7" s="16" t="s">
        <v>197</v>
      </c>
      <c r="I7" s="16"/>
      <c r="J7" s="12">
        <v>12</v>
      </c>
      <c r="K7" s="17">
        <v>0</v>
      </c>
      <c r="L7" s="17">
        <f t="shared" si="0"/>
        <v>0</v>
      </c>
      <c r="M7" s="18"/>
      <c r="N7" s="17">
        <f t="shared" si="1"/>
        <v>0</v>
      </c>
      <c r="O7" s="19">
        <f t="shared" si="2"/>
        <v>0</v>
      </c>
    </row>
    <row r="8" spans="1:15" ht="44.25" customHeight="1" x14ac:dyDescent="0.2">
      <c r="A8" s="11">
        <v>4</v>
      </c>
      <c r="B8" s="11" t="s">
        <v>20</v>
      </c>
      <c r="C8" s="11" t="s">
        <v>18</v>
      </c>
      <c r="D8" s="11" t="s">
        <v>19</v>
      </c>
      <c r="E8" s="11" t="s">
        <v>47</v>
      </c>
      <c r="F8" s="11">
        <v>480</v>
      </c>
      <c r="G8" s="11">
        <v>5</v>
      </c>
      <c r="H8" s="20" t="s">
        <v>197</v>
      </c>
      <c r="I8" s="34" t="s">
        <v>343</v>
      </c>
      <c r="J8" s="11">
        <v>12</v>
      </c>
      <c r="K8" s="21">
        <v>0</v>
      </c>
      <c r="L8" s="21">
        <f t="shared" si="0"/>
        <v>0</v>
      </c>
      <c r="M8" s="18"/>
      <c r="N8" s="21">
        <f t="shared" si="1"/>
        <v>0</v>
      </c>
      <c r="O8" s="22">
        <f t="shared" si="2"/>
        <v>0</v>
      </c>
    </row>
    <row r="9" spans="1:15" ht="32.25" customHeight="1" x14ac:dyDescent="0.2">
      <c r="A9" s="12">
        <v>5</v>
      </c>
      <c r="B9" s="12" t="s">
        <v>276</v>
      </c>
      <c r="C9" s="12" t="s">
        <v>125</v>
      </c>
      <c r="D9" s="12" t="s">
        <v>86</v>
      </c>
      <c r="E9" s="12" t="s">
        <v>332</v>
      </c>
      <c r="F9" s="12">
        <v>300</v>
      </c>
      <c r="G9" s="12">
        <v>2</v>
      </c>
      <c r="H9" s="16" t="s">
        <v>275</v>
      </c>
      <c r="I9" s="16"/>
      <c r="J9" s="12">
        <v>12</v>
      </c>
      <c r="K9" s="17">
        <v>0</v>
      </c>
      <c r="L9" s="17">
        <f t="shared" si="0"/>
        <v>0</v>
      </c>
      <c r="M9" s="18"/>
      <c r="N9" s="17">
        <f t="shared" si="1"/>
        <v>0</v>
      </c>
      <c r="O9" s="19">
        <f t="shared" si="2"/>
        <v>0</v>
      </c>
    </row>
    <row r="10" spans="1:15" ht="32.25" customHeight="1" x14ac:dyDescent="0.2">
      <c r="A10" s="11">
        <v>6</v>
      </c>
      <c r="B10" s="11" t="s">
        <v>126</v>
      </c>
      <c r="C10" s="11" t="s">
        <v>21</v>
      </c>
      <c r="D10" s="11" t="s">
        <v>22</v>
      </c>
      <c r="E10" s="11" t="s">
        <v>47</v>
      </c>
      <c r="F10" s="11">
        <v>630</v>
      </c>
      <c r="G10" s="11">
        <v>4</v>
      </c>
      <c r="H10" s="20" t="s">
        <v>269</v>
      </c>
      <c r="I10" s="20"/>
      <c r="J10" s="11">
        <v>12</v>
      </c>
      <c r="K10" s="21">
        <v>0</v>
      </c>
      <c r="L10" s="21">
        <f t="shared" si="0"/>
        <v>0</v>
      </c>
      <c r="M10" s="18"/>
      <c r="N10" s="21">
        <f t="shared" si="1"/>
        <v>0</v>
      </c>
      <c r="O10" s="22">
        <f t="shared" si="2"/>
        <v>0</v>
      </c>
    </row>
    <row r="11" spans="1:15" ht="35.1" customHeight="1" x14ac:dyDescent="0.2">
      <c r="A11" s="12">
        <v>7</v>
      </c>
      <c r="B11" s="12" t="s">
        <v>283</v>
      </c>
      <c r="C11" s="12" t="s">
        <v>70</v>
      </c>
      <c r="D11" s="12" t="s">
        <v>77</v>
      </c>
      <c r="E11" s="12" t="s">
        <v>47</v>
      </c>
      <c r="F11" s="12">
        <v>630</v>
      </c>
      <c r="G11" s="12">
        <v>4</v>
      </c>
      <c r="H11" s="16" t="s">
        <v>115</v>
      </c>
      <c r="I11" s="16"/>
      <c r="J11" s="12">
        <v>12</v>
      </c>
      <c r="K11" s="17">
        <v>0</v>
      </c>
      <c r="L11" s="17">
        <f t="shared" si="0"/>
        <v>0</v>
      </c>
      <c r="M11" s="18"/>
      <c r="N11" s="17">
        <f t="shared" si="1"/>
        <v>0</v>
      </c>
      <c r="O11" s="19">
        <f t="shared" si="2"/>
        <v>0</v>
      </c>
    </row>
    <row r="12" spans="1:15" ht="35.1" customHeight="1" x14ac:dyDescent="0.2">
      <c r="A12" s="11">
        <f>A11+1</f>
        <v>8</v>
      </c>
      <c r="B12" s="11" t="s">
        <v>283</v>
      </c>
      <c r="C12" s="11" t="s">
        <v>71</v>
      </c>
      <c r="D12" s="11" t="s">
        <v>78</v>
      </c>
      <c r="E12" s="11" t="s">
        <v>69</v>
      </c>
      <c r="F12" s="11">
        <v>300</v>
      </c>
      <c r="G12" s="11">
        <v>3</v>
      </c>
      <c r="H12" s="20" t="s">
        <v>109</v>
      </c>
      <c r="I12" s="20"/>
      <c r="J12" s="11">
        <v>12</v>
      </c>
      <c r="K12" s="21">
        <v>0</v>
      </c>
      <c r="L12" s="21">
        <f t="shared" si="0"/>
        <v>0</v>
      </c>
      <c r="M12" s="18"/>
      <c r="N12" s="21">
        <f t="shared" si="1"/>
        <v>0</v>
      </c>
      <c r="O12" s="22">
        <f t="shared" si="2"/>
        <v>0</v>
      </c>
    </row>
    <row r="13" spans="1:15" ht="32.25" customHeight="1" x14ac:dyDescent="0.2">
      <c r="A13" s="12">
        <v>9</v>
      </c>
      <c r="B13" s="12" t="s">
        <v>150</v>
      </c>
      <c r="C13" s="12" t="s">
        <v>106</v>
      </c>
      <c r="D13" s="12" t="s">
        <v>97</v>
      </c>
      <c r="E13" s="12" t="s">
        <v>98</v>
      </c>
      <c r="F13" s="12">
        <v>50</v>
      </c>
      <c r="G13" s="12">
        <v>2</v>
      </c>
      <c r="H13" s="16" t="s">
        <v>110</v>
      </c>
      <c r="I13" s="16"/>
      <c r="J13" s="12">
        <v>12</v>
      </c>
      <c r="K13" s="17">
        <v>0</v>
      </c>
      <c r="L13" s="17">
        <f t="shared" si="0"/>
        <v>0</v>
      </c>
      <c r="M13" s="18"/>
      <c r="N13" s="17">
        <f t="shared" si="1"/>
        <v>0</v>
      </c>
      <c r="O13" s="19">
        <f t="shared" si="2"/>
        <v>0</v>
      </c>
    </row>
    <row r="14" spans="1:15" ht="35.1" customHeight="1" x14ac:dyDescent="0.2">
      <c r="A14" s="11">
        <v>10</v>
      </c>
      <c r="B14" s="11" t="s">
        <v>25</v>
      </c>
      <c r="C14" s="11" t="s">
        <v>23</v>
      </c>
      <c r="D14" s="11" t="s">
        <v>24</v>
      </c>
      <c r="E14" s="11" t="s">
        <v>47</v>
      </c>
      <c r="F14" s="11">
        <v>630</v>
      </c>
      <c r="G14" s="11">
        <v>4</v>
      </c>
      <c r="H14" s="20" t="s">
        <v>270</v>
      </c>
      <c r="I14" s="20"/>
      <c r="J14" s="11">
        <v>12</v>
      </c>
      <c r="K14" s="21">
        <v>0</v>
      </c>
      <c r="L14" s="21">
        <f t="shared" si="0"/>
        <v>0</v>
      </c>
      <c r="M14" s="18"/>
      <c r="N14" s="21">
        <f t="shared" si="1"/>
        <v>0</v>
      </c>
      <c r="O14" s="22">
        <f t="shared" si="2"/>
        <v>0</v>
      </c>
    </row>
    <row r="15" spans="1:15" ht="35.1" customHeight="1" x14ac:dyDescent="0.2">
      <c r="A15" s="12">
        <v>11</v>
      </c>
      <c r="B15" s="12" t="s">
        <v>48</v>
      </c>
      <c r="C15" s="12" t="s">
        <v>45</v>
      </c>
      <c r="D15" s="12" t="s">
        <v>46</v>
      </c>
      <c r="E15" s="12" t="s">
        <v>47</v>
      </c>
      <c r="F15" s="12">
        <v>525</v>
      </c>
      <c r="G15" s="12">
        <v>6</v>
      </c>
      <c r="H15" s="16" t="s">
        <v>271</v>
      </c>
      <c r="I15" s="16"/>
      <c r="J15" s="12">
        <v>12</v>
      </c>
      <c r="K15" s="17">
        <v>0</v>
      </c>
      <c r="L15" s="17">
        <f t="shared" si="0"/>
        <v>0</v>
      </c>
      <c r="M15" s="18"/>
      <c r="N15" s="17">
        <f t="shared" si="1"/>
        <v>0</v>
      </c>
      <c r="O15" s="19">
        <f t="shared" si="2"/>
        <v>0</v>
      </c>
    </row>
    <row r="16" spans="1:15" ht="35.1" customHeight="1" x14ac:dyDescent="0.2">
      <c r="A16" s="11">
        <f>A15+1</f>
        <v>12</v>
      </c>
      <c r="B16" s="11" t="s">
        <v>28</v>
      </c>
      <c r="C16" s="11" t="s">
        <v>26</v>
      </c>
      <c r="D16" s="11" t="s">
        <v>27</v>
      </c>
      <c r="E16" s="11" t="s">
        <v>47</v>
      </c>
      <c r="F16" s="11">
        <v>550</v>
      </c>
      <c r="G16" s="11">
        <v>6</v>
      </c>
      <c r="H16" s="20" t="s">
        <v>269</v>
      </c>
      <c r="I16" s="20"/>
      <c r="J16" s="11">
        <v>12</v>
      </c>
      <c r="K16" s="21">
        <v>0</v>
      </c>
      <c r="L16" s="21">
        <f t="shared" si="0"/>
        <v>0</v>
      </c>
      <c r="M16" s="18"/>
      <c r="N16" s="21">
        <f t="shared" si="1"/>
        <v>0</v>
      </c>
      <c r="O16" s="22">
        <f t="shared" si="2"/>
        <v>0</v>
      </c>
    </row>
    <row r="17" spans="1:15" ht="35.1" customHeight="1" x14ac:dyDescent="0.2">
      <c r="A17" s="12">
        <v>13</v>
      </c>
      <c r="B17" s="12" t="s">
        <v>199</v>
      </c>
      <c r="C17" s="12" t="s">
        <v>201</v>
      </c>
      <c r="D17" s="12" t="s">
        <v>206</v>
      </c>
      <c r="E17" s="12" t="s">
        <v>143</v>
      </c>
      <c r="F17" s="12">
        <v>630</v>
      </c>
      <c r="G17" s="12">
        <v>5</v>
      </c>
      <c r="H17" s="16" t="s">
        <v>273</v>
      </c>
      <c r="I17" s="16"/>
      <c r="J17" s="12">
        <v>12</v>
      </c>
      <c r="K17" s="17">
        <v>0</v>
      </c>
      <c r="L17" s="17">
        <f t="shared" si="0"/>
        <v>0</v>
      </c>
      <c r="M17" s="18"/>
      <c r="N17" s="17">
        <f t="shared" si="1"/>
        <v>0</v>
      </c>
      <c r="O17" s="19">
        <f t="shared" si="2"/>
        <v>0</v>
      </c>
    </row>
    <row r="18" spans="1:15" ht="32.25" customHeight="1" x14ac:dyDescent="0.2">
      <c r="A18" s="11">
        <v>14</v>
      </c>
      <c r="B18" s="11" t="s">
        <v>32</v>
      </c>
      <c r="C18" s="11" t="s">
        <v>87</v>
      </c>
      <c r="D18" s="11" t="s">
        <v>88</v>
      </c>
      <c r="E18" s="11" t="s">
        <v>332</v>
      </c>
      <c r="F18" s="11">
        <v>400</v>
      </c>
      <c r="G18" s="11">
        <v>3</v>
      </c>
      <c r="H18" s="20" t="s">
        <v>111</v>
      </c>
      <c r="I18" s="20"/>
      <c r="J18" s="11">
        <v>12</v>
      </c>
      <c r="K18" s="21">
        <v>0</v>
      </c>
      <c r="L18" s="21">
        <f t="shared" si="0"/>
        <v>0</v>
      </c>
      <c r="M18" s="18"/>
      <c r="N18" s="21">
        <f t="shared" si="1"/>
        <v>0</v>
      </c>
      <c r="O18" s="22">
        <f t="shared" si="2"/>
        <v>0</v>
      </c>
    </row>
    <row r="19" spans="1:15" ht="32.25" customHeight="1" x14ac:dyDescent="0.2">
      <c r="A19" s="12">
        <v>15</v>
      </c>
      <c r="B19" s="12" t="s">
        <v>32</v>
      </c>
      <c r="C19" s="12" t="s">
        <v>30</v>
      </c>
      <c r="D19" s="12" t="s">
        <v>31</v>
      </c>
      <c r="E19" s="12" t="s">
        <v>47</v>
      </c>
      <c r="F19" s="12">
        <v>630</v>
      </c>
      <c r="G19" s="12">
        <v>5</v>
      </c>
      <c r="H19" s="16" t="s">
        <v>269</v>
      </c>
      <c r="I19" s="16"/>
      <c r="J19" s="12">
        <v>12</v>
      </c>
      <c r="K19" s="17">
        <v>0</v>
      </c>
      <c r="L19" s="17">
        <f t="shared" si="0"/>
        <v>0</v>
      </c>
      <c r="M19" s="18"/>
      <c r="N19" s="17">
        <f t="shared" si="1"/>
        <v>0</v>
      </c>
      <c r="O19" s="19">
        <f t="shared" si="2"/>
        <v>0</v>
      </c>
    </row>
    <row r="20" spans="1:15" ht="35.1" customHeight="1" x14ac:dyDescent="0.2">
      <c r="A20" s="11">
        <v>16</v>
      </c>
      <c r="B20" s="11" t="s">
        <v>51</v>
      </c>
      <c r="C20" s="11" t="s">
        <v>49</v>
      </c>
      <c r="D20" s="11" t="s">
        <v>50</v>
      </c>
      <c r="E20" s="11" t="s">
        <v>47</v>
      </c>
      <c r="F20" s="11">
        <v>450</v>
      </c>
      <c r="G20" s="11">
        <v>5</v>
      </c>
      <c r="H20" s="20" t="s">
        <v>274</v>
      </c>
      <c r="I20" s="20"/>
      <c r="J20" s="11">
        <v>12</v>
      </c>
      <c r="K20" s="21">
        <v>0</v>
      </c>
      <c r="L20" s="21">
        <f t="shared" si="0"/>
        <v>0</v>
      </c>
      <c r="M20" s="18"/>
      <c r="N20" s="21">
        <f t="shared" si="1"/>
        <v>0</v>
      </c>
      <c r="O20" s="22">
        <f t="shared" si="2"/>
        <v>0</v>
      </c>
    </row>
    <row r="21" spans="1:15" ht="32.25" customHeight="1" x14ac:dyDescent="0.2">
      <c r="A21" s="12">
        <v>17</v>
      </c>
      <c r="B21" s="12" t="s">
        <v>282</v>
      </c>
      <c r="C21" s="12" t="s">
        <v>94</v>
      </c>
      <c r="D21" s="12" t="s">
        <v>105</v>
      </c>
      <c r="E21" s="12" t="s">
        <v>332</v>
      </c>
      <c r="F21" s="12">
        <v>300</v>
      </c>
      <c r="G21" s="12">
        <v>2</v>
      </c>
      <c r="H21" s="16" t="s">
        <v>277</v>
      </c>
      <c r="I21" s="16"/>
      <c r="J21" s="12">
        <v>12</v>
      </c>
      <c r="K21" s="17">
        <v>0</v>
      </c>
      <c r="L21" s="17">
        <f t="shared" si="0"/>
        <v>0</v>
      </c>
      <c r="M21" s="18"/>
      <c r="N21" s="17">
        <f t="shared" si="1"/>
        <v>0</v>
      </c>
      <c r="O21" s="19">
        <f t="shared" si="2"/>
        <v>0</v>
      </c>
    </row>
    <row r="22" spans="1:15" ht="32.25" customHeight="1" x14ac:dyDescent="0.2">
      <c r="A22" s="11">
        <v>18</v>
      </c>
      <c r="B22" s="11" t="s">
        <v>281</v>
      </c>
      <c r="C22" s="11" t="s">
        <v>128</v>
      </c>
      <c r="D22" s="11" t="s">
        <v>127</v>
      </c>
      <c r="E22" s="11" t="s">
        <v>332</v>
      </c>
      <c r="F22" s="11">
        <v>225</v>
      </c>
      <c r="G22" s="11">
        <v>2</v>
      </c>
      <c r="H22" s="20" t="s">
        <v>278</v>
      </c>
      <c r="I22" s="20"/>
      <c r="J22" s="11">
        <v>12</v>
      </c>
      <c r="K22" s="21">
        <v>0</v>
      </c>
      <c r="L22" s="21">
        <f t="shared" si="0"/>
        <v>0</v>
      </c>
      <c r="M22" s="18"/>
      <c r="N22" s="21">
        <f t="shared" si="1"/>
        <v>0</v>
      </c>
      <c r="O22" s="22">
        <f t="shared" si="2"/>
        <v>0</v>
      </c>
    </row>
    <row r="23" spans="1:15" ht="32.25" customHeight="1" x14ac:dyDescent="0.2">
      <c r="A23" s="12">
        <v>19</v>
      </c>
      <c r="B23" s="12" t="s">
        <v>35</v>
      </c>
      <c r="C23" s="12" t="s">
        <v>33</v>
      </c>
      <c r="D23" s="12" t="s">
        <v>34</v>
      </c>
      <c r="E23" s="12" t="s">
        <v>47</v>
      </c>
      <c r="F23" s="12">
        <v>400</v>
      </c>
      <c r="G23" s="12">
        <v>5</v>
      </c>
      <c r="H23" s="16" t="s">
        <v>107</v>
      </c>
      <c r="I23" s="16"/>
      <c r="J23" s="12">
        <v>12</v>
      </c>
      <c r="K23" s="17">
        <v>0</v>
      </c>
      <c r="L23" s="17">
        <f t="shared" si="0"/>
        <v>0</v>
      </c>
      <c r="M23" s="18"/>
      <c r="N23" s="17">
        <f t="shared" si="1"/>
        <v>0</v>
      </c>
      <c r="O23" s="19">
        <f t="shared" si="2"/>
        <v>0</v>
      </c>
    </row>
    <row r="24" spans="1:15" ht="35.1" customHeight="1" x14ac:dyDescent="0.2">
      <c r="A24" s="11">
        <v>20</v>
      </c>
      <c r="B24" s="11" t="s">
        <v>12</v>
      </c>
      <c r="C24" s="11" t="s">
        <v>10</v>
      </c>
      <c r="D24" s="11" t="s">
        <v>11</v>
      </c>
      <c r="E24" s="11" t="s">
        <v>47</v>
      </c>
      <c r="F24" s="11">
        <v>1000</v>
      </c>
      <c r="G24" s="11">
        <v>11</v>
      </c>
      <c r="H24" s="20" t="s">
        <v>279</v>
      </c>
      <c r="I24" s="20" t="s">
        <v>205</v>
      </c>
      <c r="J24" s="11">
        <v>12</v>
      </c>
      <c r="K24" s="21">
        <v>0</v>
      </c>
      <c r="L24" s="21">
        <f t="shared" si="0"/>
        <v>0</v>
      </c>
      <c r="M24" s="18"/>
      <c r="N24" s="21">
        <f t="shared" si="1"/>
        <v>0</v>
      </c>
      <c r="O24" s="22">
        <f t="shared" si="2"/>
        <v>0</v>
      </c>
    </row>
    <row r="25" spans="1:15" ht="35.1" customHeight="1" x14ac:dyDescent="0.2">
      <c r="A25" s="12">
        <v>21</v>
      </c>
      <c r="B25" s="12" t="s">
        <v>12</v>
      </c>
      <c r="C25" s="12" t="s">
        <v>13</v>
      </c>
      <c r="D25" s="12" t="s">
        <v>14</v>
      </c>
      <c r="E25" s="12" t="s">
        <v>47</v>
      </c>
      <c r="F25" s="12">
        <v>400</v>
      </c>
      <c r="G25" s="12">
        <v>10</v>
      </c>
      <c r="H25" s="16" t="s">
        <v>279</v>
      </c>
      <c r="I25" s="16" t="s">
        <v>205</v>
      </c>
      <c r="J25" s="12">
        <v>12</v>
      </c>
      <c r="K25" s="17">
        <v>0</v>
      </c>
      <c r="L25" s="17">
        <f t="shared" si="0"/>
        <v>0</v>
      </c>
      <c r="M25" s="18"/>
      <c r="N25" s="17">
        <f t="shared" si="1"/>
        <v>0</v>
      </c>
      <c r="O25" s="19">
        <f t="shared" si="2"/>
        <v>0</v>
      </c>
    </row>
    <row r="26" spans="1:15" ht="35.1" customHeight="1" x14ac:dyDescent="0.2">
      <c r="A26" s="11">
        <v>22</v>
      </c>
      <c r="B26" s="11" t="s">
        <v>64</v>
      </c>
      <c r="C26" s="11" t="s">
        <v>82</v>
      </c>
      <c r="D26" s="11" t="s">
        <v>100</v>
      </c>
      <c r="E26" s="11" t="s">
        <v>47</v>
      </c>
      <c r="F26" s="11">
        <v>500</v>
      </c>
      <c r="G26" s="11">
        <v>6</v>
      </c>
      <c r="H26" s="20" t="s">
        <v>113</v>
      </c>
      <c r="I26" s="20"/>
      <c r="J26" s="11">
        <v>12</v>
      </c>
      <c r="K26" s="21">
        <v>0</v>
      </c>
      <c r="L26" s="21">
        <f t="shared" si="0"/>
        <v>0</v>
      </c>
      <c r="M26" s="18"/>
      <c r="N26" s="21">
        <f t="shared" si="1"/>
        <v>0</v>
      </c>
      <c r="O26" s="22">
        <f t="shared" si="2"/>
        <v>0</v>
      </c>
    </row>
    <row r="27" spans="1:15" ht="35.1" customHeight="1" x14ac:dyDescent="0.2">
      <c r="A27" s="12">
        <f>A26+1</f>
        <v>23</v>
      </c>
      <c r="B27" s="12" t="s">
        <v>280</v>
      </c>
      <c r="C27" s="23" t="s">
        <v>129</v>
      </c>
      <c r="D27" s="12" t="s">
        <v>42</v>
      </c>
      <c r="E27" s="12" t="s">
        <v>29</v>
      </c>
      <c r="F27" s="12">
        <v>600</v>
      </c>
      <c r="G27" s="12">
        <v>2</v>
      </c>
      <c r="H27" s="16" t="s">
        <v>114</v>
      </c>
      <c r="I27" s="16"/>
      <c r="J27" s="12">
        <v>12</v>
      </c>
      <c r="K27" s="17">
        <v>0</v>
      </c>
      <c r="L27" s="17">
        <f t="shared" si="0"/>
        <v>0</v>
      </c>
      <c r="M27" s="18"/>
      <c r="N27" s="17">
        <f t="shared" si="1"/>
        <v>0</v>
      </c>
      <c r="O27" s="19">
        <f t="shared" si="2"/>
        <v>0</v>
      </c>
    </row>
    <row r="28" spans="1:15" ht="35.1" customHeight="1" x14ac:dyDescent="0.2">
      <c r="A28" s="11">
        <f>A27+1</f>
        <v>24</v>
      </c>
      <c r="B28" s="11" t="s">
        <v>41</v>
      </c>
      <c r="C28" s="11" t="s">
        <v>116</v>
      </c>
      <c r="D28" s="11" t="s">
        <v>130</v>
      </c>
      <c r="E28" s="11" t="s">
        <v>332</v>
      </c>
      <c r="F28" s="11">
        <v>300</v>
      </c>
      <c r="G28" s="11">
        <v>3</v>
      </c>
      <c r="H28" s="20" t="s">
        <v>284</v>
      </c>
      <c r="I28" s="20"/>
      <c r="J28" s="11">
        <v>12</v>
      </c>
      <c r="K28" s="21">
        <v>0</v>
      </c>
      <c r="L28" s="21">
        <f t="shared" si="0"/>
        <v>0</v>
      </c>
      <c r="M28" s="18"/>
      <c r="N28" s="21">
        <f t="shared" si="1"/>
        <v>0</v>
      </c>
      <c r="O28" s="22">
        <f t="shared" si="2"/>
        <v>0</v>
      </c>
    </row>
    <row r="29" spans="1:15" ht="32.25" customHeight="1" x14ac:dyDescent="0.2">
      <c r="A29" s="12">
        <v>25</v>
      </c>
      <c r="B29" s="12" t="s">
        <v>172</v>
      </c>
      <c r="C29" s="12" t="s">
        <v>84</v>
      </c>
      <c r="D29" s="12" t="s">
        <v>85</v>
      </c>
      <c r="E29" s="12" t="s">
        <v>58</v>
      </c>
      <c r="F29" s="12">
        <v>50</v>
      </c>
      <c r="G29" s="12">
        <v>2</v>
      </c>
      <c r="H29" s="16" t="s">
        <v>117</v>
      </c>
      <c r="I29" s="16"/>
      <c r="J29" s="12">
        <v>12</v>
      </c>
      <c r="K29" s="17">
        <v>0</v>
      </c>
      <c r="L29" s="17">
        <f t="shared" si="0"/>
        <v>0</v>
      </c>
      <c r="M29" s="18"/>
      <c r="N29" s="17">
        <f t="shared" si="1"/>
        <v>0</v>
      </c>
      <c r="O29" s="19">
        <f t="shared" si="2"/>
        <v>0</v>
      </c>
    </row>
    <row r="30" spans="1:15" ht="32.25" customHeight="1" x14ac:dyDescent="0.2">
      <c r="A30" s="11">
        <v>26</v>
      </c>
      <c r="B30" s="11" t="s">
        <v>168</v>
      </c>
      <c r="C30" s="11" t="s">
        <v>208</v>
      </c>
      <c r="D30" s="11" t="s">
        <v>169</v>
      </c>
      <c r="E30" s="11" t="s">
        <v>47</v>
      </c>
      <c r="F30" s="11">
        <v>800</v>
      </c>
      <c r="G30" s="11">
        <v>5</v>
      </c>
      <c r="H30" s="20" t="s">
        <v>171</v>
      </c>
      <c r="I30" s="20"/>
      <c r="J30" s="11">
        <v>12</v>
      </c>
      <c r="K30" s="21">
        <v>0</v>
      </c>
      <c r="L30" s="21">
        <f t="shared" si="0"/>
        <v>0</v>
      </c>
      <c r="M30" s="18"/>
      <c r="N30" s="21">
        <f t="shared" si="1"/>
        <v>0</v>
      </c>
      <c r="O30" s="22">
        <f t="shared" si="2"/>
        <v>0</v>
      </c>
    </row>
    <row r="31" spans="1:15" ht="32.25" customHeight="1" x14ac:dyDescent="0.2">
      <c r="A31" s="12">
        <v>27</v>
      </c>
      <c r="B31" s="12" t="s">
        <v>168</v>
      </c>
      <c r="C31" s="12" t="s">
        <v>209</v>
      </c>
      <c r="D31" s="12" t="s">
        <v>170</v>
      </c>
      <c r="E31" s="12" t="s">
        <v>47</v>
      </c>
      <c r="F31" s="12">
        <v>630</v>
      </c>
      <c r="G31" s="12">
        <v>6</v>
      </c>
      <c r="H31" s="16" t="s">
        <v>173</v>
      </c>
      <c r="I31" s="16"/>
      <c r="J31" s="12">
        <v>12</v>
      </c>
      <c r="K31" s="17">
        <v>0</v>
      </c>
      <c r="L31" s="17">
        <f t="shared" si="0"/>
        <v>0</v>
      </c>
      <c r="M31" s="18"/>
      <c r="N31" s="17">
        <f t="shared" si="1"/>
        <v>0</v>
      </c>
      <c r="O31" s="19">
        <f t="shared" si="2"/>
        <v>0</v>
      </c>
    </row>
    <row r="32" spans="1:15" ht="32.25" customHeight="1" x14ac:dyDescent="0.2">
      <c r="A32" s="11">
        <v>28</v>
      </c>
      <c r="B32" s="11" t="s">
        <v>217</v>
      </c>
      <c r="C32" s="11" t="s">
        <v>218</v>
      </c>
      <c r="D32" s="11" t="s">
        <v>219</v>
      </c>
      <c r="E32" s="11" t="s">
        <v>124</v>
      </c>
      <c r="F32" s="11">
        <v>1000</v>
      </c>
      <c r="G32" s="11">
        <v>4</v>
      </c>
      <c r="H32" s="20" t="s">
        <v>272</v>
      </c>
      <c r="I32" s="20" t="s">
        <v>205</v>
      </c>
      <c r="J32" s="11">
        <v>12</v>
      </c>
      <c r="K32" s="21">
        <v>0</v>
      </c>
      <c r="L32" s="21">
        <f t="shared" si="0"/>
        <v>0</v>
      </c>
      <c r="M32" s="18"/>
      <c r="N32" s="21">
        <f t="shared" si="1"/>
        <v>0</v>
      </c>
      <c r="O32" s="22">
        <f t="shared" si="2"/>
        <v>0</v>
      </c>
    </row>
    <row r="33" spans="1:15" ht="32.25" customHeight="1" x14ac:dyDescent="0.2">
      <c r="A33" s="12">
        <v>29</v>
      </c>
      <c r="B33" s="12" t="s">
        <v>38</v>
      </c>
      <c r="C33" s="12" t="s">
        <v>204</v>
      </c>
      <c r="D33" s="12" t="s">
        <v>203</v>
      </c>
      <c r="E33" s="12" t="s">
        <v>47</v>
      </c>
      <c r="F33" s="12">
        <v>1000</v>
      </c>
      <c r="G33" s="12">
        <v>7</v>
      </c>
      <c r="H33" s="16" t="s">
        <v>202</v>
      </c>
      <c r="I33" s="16"/>
      <c r="J33" s="12">
        <v>12</v>
      </c>
      <c r="K33" s="17">
        <v>0</v>
      </c>
      <c r="L33" s="17">
        <f t="shared" si="0"/>
        <v>0</v>
      </c>
      <c r="M33" s="18"/>
      <c r="N33" s="17">
        <f t="shared" si="1"/>
        <v>0</v>
      </c>
      <c r="O33" s="19">
        <f t="shared" si="2"/>
        <v>0</v>
      </c>
    </row>
    <row r="34" spans="1:15" ht="35.1" customHeight="1" x14ac:dyDescent="0.2">
      <c r="A34" s="11">
        <v>30</v>
      </c>
      <c r="B34" s="11" t="s">
        <v>38</v>
      </c>
      <c r="C34" s="11" t="s">
        <v>36</v>
      </c>
      <c r="D34" s="11" t="s">
        <v>37</v>
      </c>
      <c r="E34" s="11" t="s">
        <v>47</v>
      </c>
      <c r="F34" s="11">
        <v>450</v>
      </c>
      <c r="G34" s="11">
        <v>5</v>
      </c>
      <c r="H34" s="20" t="s">
        <v>107</v>
      </c>
      <c r="I34" s="20"/>
      <c r="J34" s="11">
        <v>12</v>
      </c>
      <c r="K34" s="21">
        <v>0</v>
      </c>
      <c r="L34" s="21">
        <f t="shared" si="0"/>
        <v>0</v>
      </c>
      <c r="M34" s="18"/>
      <c r="N34" s="21">
        <f t="shared" si="1"/>
        <v>0</v>
      </c>
      <c r="O34" s="22">
        <f t="shared" si="2"/>
        <v>0</v>
      </c>
    </row>
    <row r="35" spans="1:15" ht="35.1" customHeight="1" x14ac:dyDescent="0.2">
      <c r="A35" s="12">
        <v>31</v>
      </c>
      <c r="B35" s="12" t="s">
        <v>9</v>
      </c>
      <c r="C35" s="12" t="s">
        <v>7</v>
      </c>
      <c r="D35" s="12" t="s">
        <v>118</v>
      </c>
      <c r="E35" s="12" t="s">
        <v>47</v>
      </c>
      <c r="F35" s="12">
        <v>870</v>
      </c>
      <c r="G35" s="12">
        <v>6</v>
      </c>
      <c r="H35" s="16" t="s">
        <v>112</v>
      </c>
      <c r="I35" s="16"/>
      <c r="J35" s="12">
        <v>12</v>
      </c>
      <c r="K35" s="17">
        <v>0</v>
      </c>
      <c r="L35" s="17">
        <f t="shared" si="0"/>
        <v>0</v>
      </c>
      <c r="M35" s="18"/>
      <c r="N35" s="17">
        <f t="shared" si="1"/>
        <v>0</v>
      </c>
      <c r="O35" s="19">
        <f t="shared" si="2"/>
        <v>0</v>
      </c>
    </row>
    <row r="36" spans="1:15" ht="35.1" customHeight="1" x14ac:dyDescent="0.2">
      <c r="A36" s="11">
        <v>32</v>
      </c>
      <c r="B36" s="11" t="s">
        <v>286</v>
      </c>
      <c r="C36" s="11" t="s">
        <v>76</v>
      </c>
      <c r="D36" s="11" t="s">
        <v>101</v>
      </c>
      <c r="E36" s="11" t="s">
        <v>47</v>
      </c>
      <c r="F36" s="11">
        <v>400</v>
      </c>
      <c r="G36" s="11">
        <v>6</v>
      </c>
      <c r="H36" s="20" t="s">
        <v>285</v>
      </c>
      <c r="I36" s="20"/>
      <c r="J36" s="11">
        <v>12</v>
      </c>
      <c r="K36" s="21">
        <v>0</v>
      </c>
      <c r="L36" s="21">
        <f t="shared" si="0"/>
        <v>0</v>
      </c>
      <c r="M36" s="18"/>
      <c r="N36" s="21">
        <f t="shared" si="1"/>
        <v>0</v>
      </c>
      <c r="O36" s="22">
        <f t="shared" si="2"/>
        <v>0</v>
      </c>
    </row>
    <row r="37" spans="1:15" ht="35.1" customHeight="1" x14ac:dyDescent="0.2">
      <c r="A37" s="12">
        <v>33</v>
      </c>
      <c r="B37" s="12" t="s">
        <v>40</v>
      </c>
      <c r="C37" s="12" t="s">
        <v>131</v>
      </c>
      <c r="D37" s="12" t="s">
        <v>39</v>
      </c>
      <c r="E37" s="12" t="s">
        <v>47</v>
      </c>
      <c r="F37" s="12">
        <v>630</v>
      </c>
      <c r="G37" s="12">
        <v>7</v>
      </c>
      <c r="H37" s="16" t="s">
        <v>287</v>
      </c>
      <c r="I37" s="16"/>
      <c r="J37" s="12">
        <v>12</v>
      </c>
      <c r="K37" s="17">
        <v>0</v>
      </c>
      <c r="L37" s="17">
        <f t="shared" si="0"/>
        <v>0</v>
      </c>
      <c r="M37" s="18"/>
      <c r="N37" s="17">
        <f t="shared" si="1"/>
        <v>0</v>
      </c>
      <c r="O37" s="19">
        <f t="shared" si="2"/>
        <v>0</v>
      </c>
    </row>
    <row r="38" spans="1:15" ht="35.1" customHeight="1" x14ac:dyDescent="0.2">
      <c r="A38" s="11">
        <v>34</v>
      </c>
      <c r="B38" s="11" t="s">
        <v>55</v>
      </c>
      <c r="C38" s="11" t="s">
        <v>53</v>
      </c>
      <c r="D38" s="11" t="s">
        <v>54</v>
      </c>
      <c r="E38" s="11" t="s">
        <v>47</v>
      </c>
      <c r="F38" s="11">
        <v>400</v>
      </c>
      <c r="G38" s="11">
        <v>7</v>
      </c>
      <c r="H38" s="20" t="s">
        <v>288</v>
      </c>
      <c r="I38" s="20"/>
      <c r="J38" s="11">
        <v>12</v>
      </c>
      <c r="K38" s="21">
        <v>0</v>
      </c>
      <c r="L38" s="21">
        <f t="shared" si="0"/>
        <v>0</v>
      </c>
      <c r="M38" s="18"/>
      <c r="N38" s="21">
        <f t="shared" si="1"/>
        <v>0</v>
      </c>
      <c r="O38" s="22">
        <f t="shared" si="2"/>
        <v>0</v>
      </c>
    </row>
    <row r="39" spans="1:15" ht="35.1" customHeight="1" x14ac:dyDescent="0.2">
      <c r="A39" s="12">
        <v>35</v>
      </c>
      <c r="B39" s="12" t="s">
        <v>210</v>
      </c>
      <c r="C39" s="12" t="s">
        <v>220</v>
      </c>
      <c r="D39" s="12" t="s">
        <v>221</v>
      </c>
      <c r="E39" s="12" t="s">
        <v>47</v>
      </c>
      <c r="F39" s="12">
        <v>1000</v>
      </c>
      <c r="G39" s="12">
        <v>8</v>
      </c>
      <c r="H39" s="16" t="s">
        <v>222</v>
      </c>
      <c r="I39" s="16"/>
      <c r="J39" s="12">
        <v>12</v>
      </c>
      <c r="K39" s="17">
        <v>0</v>
      </c>
      <c r="L39" s="17">
        <f t="shared" si="0"/>
        <v>0</v>
      </c>
      <c r="M39" s="18"/>
      <c r="N39" s="17">
        <f t="shared" si="1"/>
        <v>0</v>
      </c>
      <c r="O39" s="19">
        <f t="shared" si="2"/>
        <v>0</v>
      </c>
    </row>
    <row r="40" spans="1:15" ht="35.1" customHeight="1" x14ac:dyDescent="0.2">
      <c r="A40" s="11">
        <v>36</v>
      </c>
      <c r="B40" s="11" t="s">
        <v>211</v>
      </c>
      <c r="C40" s="11" t="s">
        <v>223</v>
      </c>
      <c r="D40" s="11" t="s">
        <v>224</v>
      </c>
      <c r="E40" s="11" t="s">
        <v>47</v>
      </c>
      <c r="F40" s="11">
        <v>1600</v>
      </c>
      <c r="G40" s="11">
        <v>6</v>
      </c>
      <c r="H40" s="20" t="s">
        <v>222</v>
      </c>
      <c r="I40" s="20"/>
      <c r="J40" s="11">
        <v>12</v>
      </c>
      <c r="K40" s="21">
        <v>0</v>
      </c>
      <c r="L40" s="21">
        <f t="shared" si="0"/>
        <v>0</v>
      </c>
      <c r="M40" s="18"/>
      <c r="N40" s="21">
        <f t="shared" si="1"/>
        <v>0</v>
      </c>
      <c r="O40" s="22">
        <f t="shared" si="2"/>
        <v>0</v>
      </c>
    </row>
    <row r="41" spans="1:15" ht="35.1" customHeight="1" x14ac:dyDescent="0.2">
      <c r="A41" s="12">
        <v>37</v>
      </c>
      <c r="B41" s="12" t="s">
        <v>211</v>
      </c>
      <c r="C41" s="12" t="s">
        <v>225</v>
      </c>
      <c r="D41" s="12" t="s">
        <v>226</v>
      </c>
      <c r="E41" s="12" t="s">
        <v>47</v>
      </c>
      <c r="F41" s="12">
        <v>1000</v>
      </c>
      <c r="G41" s="12">
        <v>10</v>
      </c>
      <c r="H41" s="16" t="s">
        <v>222</v>
      </c>
      <c r="I41" s="16"/>
      <c r="J41" s="12">
        <v>12</v>
      </c>
      <c r="K41" s="17">
        <v>0</v>
      </c>
      <c r="L41" s="17">
        <f t="shared" si="0"/>
        <v>0</v>
      </c>
      <c r="M41" s="18"/>
      <c r="N41" s="17">
        <f t="shared" si="1"/>
        <v>0</v>
      </c>
      <c r="O41" s="19">
        <f t="shared" si="2"/>
        <v>0</v>
      </c>
    </row>
    <row r="42" spans="1:15" ht="35.1" customHeight="1" x14ac:dyDescent="0.2">
      <c r="A42" s="11">
        <v>38</v>
      </c>
      <c r="B42" s="11" t="s">
        <v>289</v>
      </c>
      <c r="C42" s="11" t="s">
        <v>72</v>
      </c>
      <c r="D42" s="11" t="s">
        <v>74</v>
      </c>
      <c r="E42" s="11" t="s">
        <v>47</v>
      </c>
      <c r="F42" s="11">
        <v>500</v>
      </c>
      <c r="G42" s="11">
        <v>6</v>
      </c>
      <c r="H42" s="20" t="s">
        <v>290</v>
      </c>
      <c r="I42" s="20"/>
      <c r="J42" s="11">
        <v>12</v>
      </c>
      <c r="K42" s="21">
        <v>0</v>
      </c>
      <c r="L42" s="21">
        <f t="shared" si="0"/>
        <v>0</v>
      </c>
      <c r="M42" s="18"/>
      <c r="N42" s="21">
        <f t="shared" si="1"/>
        <v>0</v>
      </c>
      <c r="O42" s="22">
        <f t="shared" si="2"/>
        <v>0</v>
      </c>
    </row>
    <row r="43" spans="1:15" ht="35.1" customHeight="1" x14ac:dyDescent="0.2">
      <c r="A43" s="12">
        <v>39</v>
      </c>
      <c r="B43" s="12" t="s">
        <v>291</v>
      </c>
      <c r="C43" s="12" t="s">
        <v>73</v>
      </c>
      <c r="D43" s="12" t="s">
        <v>75</v>
      </c>
      <c r="E43" s="12" t="s">
        <v>47</v>
      </c>
      <c r="F43" s="12">
        <v>900</v>
      </c>
      <c r="G43" s="12">
        <v>6</v>
      </c>
      <c r="H43" s="16" t="s">
        <v>290</v>
      </c>
      <c r="I43" s="16"/>
      <c r="J43" s="12">
        <v>12</v>
      </c>
      <c r="K43" s="17">
        <v>0</v>
      </c>
      <c r="L43" s="17">
        <f t="shared" si="0"/>
        <v>0</v>
      </c>
      <c r="M43" s="18"/>
      <c r="N43" s="17">
        <f t="shared" si="1"/>
        <v>0</v>
      </c>
      <c r="O43" s="19">
        <f t="shared" si="2"/>
        <v>0</v>
      </c>
    </row>
    <row r="44" spans="1:15" ht="35.1" customHeight="1" x14ac:dyDescent="0.2">
      <c r="A44" s="44">
        <v>40</v>
      </c>
      <c r="B44" s="11" t="s">
        <v>214</v>
      </c>
      <c r="C44" s="11" t="s">
        <v>215</v>
      </c>
      <c r="D44" s="11" t="s">
        <v>216</v>
      </c>
      <c r="E44" s="11" t="s">
        <v>47</v>
      </c>
      <c r="F44" s="11">
        <v>2000</v>
      </c>
      <c r="G44" s="11">
        <v>6</v>
      </c>
      <c r="H44" s="20" t="s">
        <v>197</v>
      </c>
      <c r="I44" s="14" t="s">
        <v>328</v>
      </c>
      <c r="J44" s="11">
        <v>12</v>
      </c>
      <c r="K44" s="21">
        <v>0</v>
      </c>
      <c r="L44" s="21">
        <f t="shared" si="0"/>
        <v>0</v>
      </c>
      <c r="M44" s="18"/>
      <c r="N44" s="21">
        <f t="shared" si="1"/>
        <v>0</v>
      </c>
      <c r="O44" s="22">
        <f t="shared" si="2"/>
        <v>0</v>
      </c>
    </row>
    <row r="45" spans="1:15" ht="35.1" customHeight="1" x14ac:dyDescent="0.2">
      <c r="A45" s="45"/>
      <c r="B45" s="12" t="s">
        <v>214</v>
      </c>
      <c r="C45" s="12" t="s">
        <v>215</v>
      </c>
      <c r="D45" s="12" t="s">
        <v>216</v>
      </c>
      <c r="E45" s="12" t="s">
        <v>47</v>
      </c>
      <c r="F45" s="12">
        <v>2000</v>
      </c>
      <c r="G45" s="12">
        <v>6</v>
      </c>
      <c r="H45" s="16" t="s">
        <v>197</v>
      </c>
      <c r="I45" s="16"/>
      <c r="J45" s="12">
        <v>12</v>
      </c>
      <c r="K45" s="17">
        <v>0</v>
      </c>
      <c r="L45" s="17">
        <f t="shared" si="0"/>
        <v>0</v>
      </c>
      <c r="M45" s="18"/>
      <c r="N45" s="17">
        <f t="shared" si="1"/>
        <v>0</v>
      </c>
      <c r="O45" s="19">
        <f t="shared" si="2"/>
        <v>0</v>
      </c>
    </row>
    <row r="46" spans="1:15" ht="35.1" customHeight="1" x14ac:dyDescent="0.2">
      <c r="A46" s="11">
        <v>41</v>
      </c>
      <c r="B46" s="11" t="s">
        <v>214</v>
      </c>
      <c r="C46" s="11" t="s">
        <v>228</v>
      </c>
      <c r="D46" s="11" t="s">
        <v>230</v>
      </c>
      <c r="E46" s="11" t="s">
        <v>227</v>
      </c>
      <c r="F46" s="11">
        <v>4000</v>
      </c>
      <c r="G46" s="11"/>
      <c r="H46" s="20" t="s">
        <v>229</v>
      </c>
      <c r="I46" s="20"/>
      <c r="J46" s="11">
        <v>12</v>
      </c>
      <c r="K46" s="21">
        <v>0</v>
      </c>
      <c r="L46" s="21">
        <f t="shared" si="0"/>
        <v>0</v>
      </c>
      <c r="M46" s="18"/>
      <c r="N46" s="21">
        <f t="shared" si="1"/>
        <v>0</v>
      </c>
      <c r="O46" s="22">
        <f t="shared" si="2"/>
        <v>0</v>
      </c>
    </row>
    <row r="47" spans="1:15" ht="35.1" customHeight="1" x14ac:dyDescent="0.2">
      <c r="A47" s="12">
        <v>42</v>
      </c>
      <c r="B47" s="12" t="s">
        <v>292</v>
      </c>
      <c r="C47" s="12" t="s">
        <v>79</v>
      </c>
      <c r="D47" s="12" t="s">
        <v>80</v>
      </c>
      <c r="E47" s="12" t="s">
        <v>47</v>
      </c>
      <c r="F47" s="12">
        <v>630</v>
      </c>
      <c r="G47" s="12">
        <v>5</v>
      </c>
      <c r="H47" s="16" t="s">
        <v>115</v>
      </c>
      <c r="I47" s="16"/>
      <c r="J47" s="12">
        <v>12</v>
      </c>
      <c r="K47" s="17">
        <v>0</v>
      </c>
      <c r="L47" s="17">
        <f t="shared" si="0"/>
        <v>0</v>
      </c>
      <c r="M47" s="18"/>
      <c r="N47" s="17">
        <f t="shared" si="1"/>
        <v>0</v>
      </c>
      <c r="O47" s="19">
        <f t="shared" si="2"/>
        <v>0</v>
      </c>
    </row>
    <row r="48" spans="1:15" ht="44.25" customHeight="1" x14ac:dyDescent="0.2">
      <c r="A48" s="11">
        <v>43</v>
      </c>
      <c r="B48" s="11" t="s">
        <v>319</v>
      </c>
      <c r="C48" s="11" t="s">
        <v>142</v>
      </c>
      <c r="D48" s="11" t="s">
        <v>81</v>
      </c>
      <c r="E48" s="11" t="s">
        <v>143</v>
      </c>
      <c r="F48" s="11">
        <v>630</v>
      </c>
      <c r="G48" s="11">
        <v>5</v>
      </c>
      <c r="H48" s="20" t="s">
        <v>293</v>
      </c>
      <c r="I48" s="34" t="s">
        <v>342</v>
      </c>
      <c r="J48" s="11">
        <v>12</v>
      </c>
      <c r="K48" s="21">
        <v>0</v>
      </c>
      <c r="L48" s="21">
        <f t="shared" si="0"/>
        <v>0</v>
      </c>
      <c r="M48" s="18"/>
      <c r="N48" s="21">
        <f t="shared" si="1"/>
        <v>0</v>
      </c>
      <c r="O48" s="22">
        <f t="shared" si="2"/>
        <v>0</v>
      </c>
    </row>
    <row r="49" spans="1:15" ht="35.1" customHeight="1" x14ac:dyDescent="0.2">
      <c r="A49" s="12">
        <v>44</v>
      </c>
      <c r="B49" s="12" t="s">
        <v>123</v>
      </c>
      <c r="C49" s="12" t="s">
        <v>132</v>
      </c>
      <c r="D49" s="12" t="s">
        <v>133</v>
      </c>
      <c r="E49" s="12" t="s">
        <v>47</v>
      </c>
      <c r="F49" s="12">
        <v>1000</v>
      </c>
      <c r="G49" s="12">
        <v>4</v>
      </c>
      <c r="H49" s="16" t="s">
        <v>272</v>
      </c>
      <c r="I49" s="16"/>
      <c r="J49" s="12">
        <v>12</v>
      </c>
      <c r="K49" s="17">
        <v>0</v>
      </c>
      <c r="L49" s="17">
        <f t="shared" si="0"/>
        <v>0</v>
      </c>
      <c r="M49" s="18"/>
      <c r="N49" s="17">
        <f t="shared" si="1"/>
        <v>0</v>
      </c>
      <c r="O49" s="19">
        <f t="shared" si="2"/>
        <v>0</v>
      </c>
    </row>
    <row r="50" spans="1:15" ht="35.1" customHeight="1" x14ac:dyDescent="0.2">
      <c r="A50" s="11">
        <v>45</v>
      </c>
      <c r="B50" s="11" t="s">
        <v>294</v>
      </c>
      <c r="C50" s="11" t="s">
        <v>43</v>
      </c>
      <c r="D50" s="11" t="s">
        <v>44</v>
      </c>
      <c r="E50" s="11" t="s">
        <v>332</v>
      </c>
      <c r="F50" s="11">
        <v>350</v>
      </c>
      <c r="G50" s="11">
        <v>2</v>
      </c>
      <c r="H50" s="20" t="s">
        <v>320</v>
      </c>
      <c r="I50" s="20"/>
      <c r="J50" s="11">
        <v>12</v>
      </c>
      <c r="K50" s="21">
        <v>0</v>
      </c>
      <c r="L50" s="21">
        <f t="shared" si="0"/>
        <v>0</v>
      </c>
      <c r="M50" s="18"/>
      <c r="N50" s="21">
        <f t="shared" si="1"/>
        <v>0</v>
      </c>
      <c r="O50" s="22">
        <f t="shared" si="2"/>
        <v>0</v>
      </c>
    </row>
    <row r="51" spans="1:15" ht="30.75" customHeight="1" x14ac:dyDescent="0.2">
      <c r="A51" s="12">
        <v>46</v>
      </c>
      <c r="B51" s="12" t="s">
        <v>295</v>
      </c>
      <c r="C51" s="12" t="s">
        <v>83</v>
      </c>
      <c r="D51" s="9" t="s">
        <v>145</v>
      </c>
      <c r="E51" s="12" t="s">
        <v>47</v>
      </c>
      <c r="F51" s="12">
        <v>630</v>
      </c>
      <c r="G51" s="12">
        <v>4</v>
      </c>
      <c r="H51" s="16" t="s">
        <v>152</v>
      </c>
      <c r="I51" s="16"/>
      <c r="J51" s="12">
        <v>12</v>
      </c>
      <c r="K51" s="17">
        <v>0</v>
      </c>
      <c r="L51" s="17">
        <f t="shared" si="0"/>
        <v>0</v>
      </c>
      <c r="M51" s="18"/>
      <c r="N51" s="17">
        <f t="shared" si="1"/>
        <v>0</v>
      </c>
      <c r="O51" s="19">
        <f t="shared" si="2"/>
        <v>0</v>
      </c>
    </row>
    <row r="52" spans="1:15" ht="35.1" customHeight="1" x14ac:dyDescent="0.2">
      <c r="A52" s="11">
        <v>47</v>
      </c>
      <c r="B52" s="11" t="s">
        <v>52</v>
      </c>
      <c r="C52" s="24" t="s">
        <v>59</v>
      </c>
      <c r="D52" s="11" t="s">
        <v>67</v>
      </c>
      <c r="E52" s="11" t="s">
        <v>8</v>
      </c>
      <c r="F52" s="11">
        <v>320</v>
      </c>
      <c r="G52" s="11">
        <v>10</v>
      </c>
      <c r="H52" s="20" t="s">
        <v>296</v>
      </c>
      <c r="I52" s="20"/>
      <c r="J52" s="11">
        <v>12</v>
      </c>
      <c r="K52" s="21">
        <v>0</v>
      </c>
      <c r="L52" s="21">
        <f t="shared" si="0"/>
        <v>0</v>
      </c>
      <c r="M52" s="18"/>
      <c r="N52" s="21">
        <f t="shared" si="1"/>
        <v>0</v>
      </c>
      <c r="O52" s="22">
        <f t="shared" si="2"/>
        <v>0</v>
      </c>
    </row>
    <row r="53" spans="1:15" ht="35.1" customHeight="1" x14ac:dyDescent="0.2">
      <c r="A53" s="12">
        <v>48</v>
      </c>
      <c r="B53" s="12" t="s">
        <v>52</v>
      </c>
      <c r="C53" s="23" t="s">
        <v>60</v>
      </c>
      <c r="D53" s="12" t="s">
        <v>68</v>
      </c>
      <c r="E53" s="12" t="s">
        <v>8</v>
      </c>
      <c r="F53" s="12">
        <v>320</v>
      </c>
      <c r="G53" s="12">
        <v>10</v>
      </c>
      <c r="H53" s="16" t="s">
        <v>296</v>
      </c>
      <c r="I53" s="16"/>
      <c r="J53" s="12">
        <v>12</v>
      </c>
      <c r="K53" s="17">
        <v>0</v>
      </c>
      <c r="L53" s="17">
        <f t="shared" si="0"/>
        <v>0</v>
      </c>
      <c r="M53" s="18"/>
      <c r="N53" s="17">
        <f t="shared" si="1"/>
        <v>0</v>
      </c>
      <c r="O53" s="19">
        <f t="shared" si="2"/>
        <v>0</v>
      </c>
    </row>
    <row r="54" spans="1:15" ht="35.1" customHeight="1" x14ac:dyDescent="0.2">
      <c r="A54" s="11">
        <v>49</v>
      </c>
      <c r="B54" s="11" t="s">
        <v>297</v>
      </c>
      <c r="C54" s="11" t="s">
        <v>61</v>
      </c>
      <c r="D54" s="11" t="s">
        <v>62</v>
      </c>
      <c r="E54" s="11" t="s">
        <v>17</v>
      </c>
      <c r="F54" s="11">
        <v>1600</v>
      </c>
      <c r="G54" s="11">
        <v>2</v>
      </c>
      <c r="H54" s="20" t="s">
        <v>119</v>
      </c>
      <c r="I54" s="20"/>
      <c r="J54" s="11">
        <v>12</v>
      </c>
      <c r="K54" s="21">
        <v>0</v>
      </c>
      <c r="L54" s="21">
        <f t="shared" si="0"/>
        <v>0</v>
      </c>
      <c r="M54" s="18"/>
      <c r="N54" s="21">
        <f t="shared" si="1"/>
        <v>0</v>
      </c>
      <c r="O54" s="22">
        <f t="shared" si="2"/>
        <v>0</v>
      </c>
    </row>
    <row r="55" spans="1:15" ht="35.1" customHeight="1" x14ac:dyDescent="0.2">
      <c r="A55" s="12">
        <v>50</v>
      </c>
      <c r="B55" s="12" t="s">
        <v>52</v>
      </c>
      <c r="C55" s="12" t="s">
        <v>213</v>
      </c>
      <c r="D55" s="12" t="s">
        <v>212</v>
      </c>
      <c r="E55" s="12" t="s">
        <v>47</v>
      </c>
      <c r="F55" s="12">
        <v>630</v>
      </c>
      <c r="G55" s="12">
        <v>10</v>
      </c>
      <c r="H55" s="16" t="s">
        <v>222</v>
      </c>
      <c r="I55" s="16"/>
      <c r="J55" s="12">
        <v>12</v>
      </c>
      <c r="K55" s="17">
        <v>0</v>
      </c>
      <c r="L55" s="17">
        <f t="shared" si="0"/>
        <v>0</v>
      </c>
      <c r="M55" s="18"/>
      <c r="N55" s="17">
        <f t="shared" si="1"/>
        <v>0</v>
      </c>
      <c r="O55" s="19">
        <f t="shared" si="2"/>
        <v>0</v>
      </c>
    </row>
    <row r="56" spans="1:15" ht="35.1" customHeight="1" x14ac:dyDescent="0.2">
      <c r="A56" s="11">
        <v>51</v>
      </c>
      <c r="B56" s="11" t="s">
        <v>134</v>
      </c>
      <c r="C56" s="11" t="s">
        <v>135</v>
      </c>
      <c r="D56" s="11" t="s">
        <v>136</v>
      </c>
      <c r="E56" s="11" t="s">
        <v>332</v>
      </c>
      <c r="F56" s="11">
        <v>340</v>
      </c>
      <c r="G56" s="11">
        <v>2</v>
      </c>
      <c r="H56" s="20" t="s">
        <v>140</v>
      </c>
      <c r="I56" s="20"/>
      <c r="J56" s="11">
        <v>12</v>
      </c>
      <c r="K56" s="21">
        <v>0</v>
      </c>
      <c r="L56" s="21">
        <f t="shared" si="0"/>
        <v>0</v>
      </c>
      <c r="M56" s="18"/>
      <c r="N56" s="21">
        <f t="shared" si="1"/>
        <v>0</v>
      </c>
      <c r="O56" s="22">
        <f t="shared" si="2"/>
        <v>0</v>
      </c>
    </row>
    <row r="57" spans="1:15" ht="35.1" customHeight="1" x14ac:dyDescent="0.2">
      <c r="A57" s="12">
        <v>52</v>
      </c>
      <c r="B57" s="12" t="s">
        <v>120</v>
      </c>
      <c r="C57" s="12" t="s">
        <v>15</v>
      </c>
      <c r="D57" s="12" t="s">
        <v>16</v>
      </c>
      <c r="E57" s="12" t="s">
        <v>47</v>
      </c>
      <c r="F57" s="12">
        <v>1000</v>
      </c>
      <c r="G57" s="12">
        <v>5</v>
      </c>
      <c r="H57" s="16" t="s">
        <v>197</v>
      </c>
      <c r="I57" s="16"/>
      <c r="J57" s="12">
        <v>12</v>
      </c>
      <c r="K57" s="17">
        <v>0</v>
      </c>
      <c r="L57" s="17">
        <f t="shared" si="0"/>
        <v>0</v>
      </c>
      <c r="M57" s="18"/>
      <c r="N57" s="17">
        <f t="shared" si="1"/>
        <v>0</v>
      </c>
      <c r="O57" s="19">
        <f t="shared" si="2"/>
        <v>0</v>
      </c>
    </row>
    <row r="58" spans="1:15" ht="35.1" customHeight="1" x14ac:dyDescent="0.2">
      <c r="A58" s="11">
        <v>53</v>
      </c>
      <c r="B58" s="11" t="s">
        <v>141</v>
      </c>
      <c r="C58" s="11" t="s">
        <v>65</v>
      </c>
      <c r="D58" s="11" t="s">
        <v>66</v>
      </c>
      <c r="E58" s="11" t="s">
        <v>47</v>
      </c>
      <c r="F58" s="11">
        <v>1000</v>
      </c>
      <c r="G58" s="11">
        <v>5</v>
      </c>
      <c r="H58" s="20" t="s">
        <v>197</v>
      </c>
      <c r="I58" s="20"/>
      <c r="J58" s="11">
        <v>12</v>
      </c>
      <c r="K58" s="21">
        <v>0</v>
      </c>
      <c r="L58" s="21">
        <f t="shared" si="0"/>
        <v>0</v>
      </c>
      <c r="M58" s="18"/>
      <c r="N58" s="21">
        <f t="shared" si="1"/>
        <v>0</v>
      </c>
      <c r="O58" s="22">
        <f t="shared" si="2"/>
        <v>0</v>
      </c>
    </row>
    <row r="59" spans="1:15" ht="35.1" customHeight="1" x14ac:dyDescent="0.2">
      <c r="A59" s="12">
        <v>54</v>
      </c>
      <c r="B59" s="12" t="s">
        <v>137</v>
      </c>
      <c r="C59" s="12" t="s">
        <v>138</v>
      </c>
      <c r="D59" s="12" t="s">
        <v>139</v>
      </c>
      <c r="E59" s="12" t="s">
        <v>332</v>
      </c>
      <c r="F59" s="12">
        <v>340</v>
      </c>
      <c r="G59" s="12">
        <v>2</v>
      </c>
      <c r="H59" s="16" t="s">
        <v>140</v>
      </c>
      <c r="I59" s="16"/>
      <c r="J59" s="12">
        <v>12</v>
      </c>
      <c r="K59" s="17">
        <v>0</v>
      </c>
      <c r="L59" s="17">
        <f t="shared" si="0"/>
        <v>0</v>
      </c>
      <c r="M59" s="18"/>
      <c r="N59" s="17">
        <f t="shared" si="1"/>
        <v>0</v>
      </c>
      <c r="O59" s="19">
        <f t="shared" si="2"/>
        <v>0</v>
      </c>
    </row>
    <row r="60" spans="1:15" ht="32.25" customHeight="1" x14ac:dyDescent="0.2">
      <c r="A60" s="11">
        <v>55</v>
      </c>
      <c r="B60" s="11" t="s">
        <v>298</v>
      </c>
      <c r="C60" s="11" t="s">
        <v>144</v>
      </c>
      <c r="D60" s="11" t="s">
        <v>102</v>
      </c>
      <c r="E60" s="11" t="s">
        <v>95</v>
      </c>
      <c r="F60" s="11">
        <v>630</v>
      </c>
      <c r="G60" s="11">
        <v>4</v>
      </c>
      <c r="H60" s="20" t="s">
        <v>115</v>
      </c>
      <c r="I60" s="20"/>
      <c r="J60" s="11">
        <v>12</v>
      </c>
      <c r="K60" s="21">
        <v>0</v>
      </c>
      <c r="L60" s="21">
        <f t="shared" si="0"/>
        <v>0</v>
      </c>
      <c r="M60" s="18"/>
      <c r="N60" s="21">
        <f t="shared" si="1"/>
        <v>0</v>
      </c>
      <c r="O60" s="22">
        <f t="shared" si="2"/>
        <v>0</v>
      </c>
    </row>
    <row r="61" spans="1:15" ht="32.25" customHeight="1" x14ac:dyDescent="0.2">
      <c r="A61" s="12">
        <v>56</v>
      </c>
      <c r="B61" s="12" t="s">
        <v>321</v>
      </c>
      <c r="C61" s="12" t="s">
        <v>89</v>
      </c>
      <c r="D61" s="12" t="s">
        <v>90</v>
      </c>
      <c r="E61" s="12" t="s">
        <v>124</v>
      </c>
      <c r="F61" s="12">
        <v>630</v>
      </c>
      <c r="G61" s="12">
        <v>3</v>
      </c>
      <c r="H61" s="16" t="s">
        <v>197</v>
      </c>
      <c r="I61" s="16"/>
      <c r="J61" s="12">
        <v>12</v>
      </c>
      <c r="K61" s="17">
        <v>0</v>
      </c>
      <c r="L61" s="17">
        <f t="shared" si="0"/>
        <v>0</v>
      </c>
      <c r="M61" s="18"/>
      <c r="N61" s="17">
        <f t="shared" si="1"/>
        <v>0</v>
      </c>
      <c r="O61" s="19">
        <f t="shared" si="2"/>
        <v>0</v>
      </c>
    </row>
    <row r="62" spans="1:15" ht="32.25" customHeight="1" x14ac:dyDescent="0.2">
      <c r="A62" s="11">
        <v>57</v>
      </c>
      <c r="B62" s="11" t="s">
        <v>322</v>
      </c>
      <c r="C62" s="11">
        <v>199626</v>
      </c>
      <c r="D62" s="11" t="s">
        <v>91</v>
      </c>
      <c r="E62" s="11" t="s">
        <v>58</v>
      </c>
      <c r="F62" s="11">
        <v>300</v>
      </c>
      <c r="G62" s="11">
        <v>2</v>
      </c>
      <c r="H62" s="20" t="s">
        <v>121</v>
      </c>
      <c r="I62" s="20"/>
      <c r="J62" s="11">
        <v>12</v>
      </c>
      <c r="K62" s="21">
        <v>0</v>
      </c>
      <c r="L62" s="21">
        <f t="shared" si="0"/>
        <v>0</v>
      </c>
      <c r="M62" s="18"/>
      <c r="N62" s="21">
        <f t="shared" si="1"/>
        <v>0</v>
      </c>
      <c r="O62" s="22">
        <f t="shared" si="2"/>
        <v>0</v>
      </c>
    </row>
    <row r="63" spans="1:15" ht="32.25" customHeight="1" x14ac:dyDescent="0.2">
      <c r="A63" s="12">
        <v>58</v>
      </c>
      <c r="B63" s="12" t="s">
        <v>323</v>
      </c>
      <c r="C63" s="12" t="s">
        <v>299</v>
      </c>
      <c r="D63" s="12" t="s">
        <v>103</v>
      </c>
      <c r="E63" s="12" t="s">
        <v>96</v>
      </c>
      <c r="F63" s="12">
        <v>600</v>
      </c>
      <c r="G63" s="12">
        <v>3</v>
      </c>
      <c r="H63" s="16" t="s">
        <v>115</v>
      </c>
      <c r="I63" s="16"/>
      <c r="J63" s="12">
        <v>12</v>
      </c>
      <c r="K63" s="17">
        <v>0</v>
      </c>
      <c r="L63" s="17">
        <f t="shared" si="0"/>
        <v>0</v>
      </c>
      <c r="M63" s="18"/>
      <c r="N63" s="17">
        <f t="shared" si="1"/>
        <v>0</v>
      </c>
      <c r="O63" s="19">
        <f t="shared" si="2"/>
        <v>0</v>
      </c>
    </row>
    <row r="64" spans="1:15" ht="32.25" customHeight="1" x14ac:dyDescent="0.2">
      <c r="A64" s="11">
        <v>59</v>
      </c>
      <c r="B64" s="11" t="s">
        <v>323</v>
      </c>
      <c r="C64" s="11" t="s">
        <v>93</v>
      </c>
      <c r="D64" s="11" t="s">
        <v>104</v>
      </c>
      <c r="E64" s="11" t="s">
        <v>92</v>
      </c>
      <c r="F64" s="11">
        <v>300</v>
      </c>
      <c r="G64" s="11">
        <v>3</v>
      </c>
      <c r="H64" s="20" t="s">
        <v>121</v>
      </c>
      <c r="I64" s="20"/>
      <c r="J64" s="11">
        <v>12</v>
      </c>
      <c r="K64" s="21">
        <v>0</v>
      </c>
      <c r="L64" s="21">
        <f t="shared" si="0"/>
        <v>0</v>
      </c>
      <c r="M64" s="18"/>
      <c r="N64" s="21">
        <f t="shared" si="1"/>
        <v>0</v>
      </c>
      <c r="O64" s="22">
        <f t="shared" si="2"/>
        <v>0</v>
      </c>
    </row>
    <row r="65" spans="1:15" s="4" customFormat="1" ht="32.25" customHeight="1" x14ac:dyDescent="0.2">
      <c r="A65" s="25">
        <v>60</v>
      </c>
      <c r="B65" s="25" t="s">
        <v>300</v>
      </c>
      <c r="C65" s="25" t="s">
        <v>183</v>
      </c>
      <c r="D65" s="25" t="s">
        <v>182</v>
      </c>
      <c r="E65" s="25" t="s">
        <v>63</v>
      </c>
      <c r="F65" s="25">
        <v>3000</v>
      </c>
      <c r="G65" s="25"/>
      <c r="H65" s="26"/>
      <c r="I65" s="26"/>
      <c r="J65" s="25">
        <v>12</v>
      </c>
      <c r="K65" s="27">
        <v>0</v>
      </c>
      <c r="L65" s="17">
        <f t="shared" si="0"/>
        <v>0</v>
      </c>
      <c r="M65" s="28"/>
      <c r="N65" s="17">
        <f t="shared" si="1"/>
        <v>0</v>
      </c>
      <c r="O65" s="19">
        <f t="shared" si="2"/>
        <v>0</v>
      </c>
    </row>
    <row r="66" spans="1:15" ht="32.25" customHeight="1" x14ac:dyDescent="0.2">
      <c r="A66" s="11">
        <v>61</v>
      </c>
      <c r="B66" s="11" t="s">
        <v>302</v>
      </c>
      <c r="C66" s="11" t="s">
        <v>161</v>
      </c>
      <c r="D66" s="11" t="s">
        <v>159</v>
      </c>
      <c r="E66" s="11" t="s">
        <v>124</v>
      </c>
      <c r="F66" s="11">
        <v>1800</v>
      </c>
      <c r="G66" s="11">
        <v>4</v>
      </c>
      <c r="H66" s="20" t="s">
        <v>301</v>
      </c>
      <c r="I66" s="20"/>
      <c r="J66" s="11">
        <v>12</v>
      </c>
      <c r="K66" s="21">
        <v>0</v>
      </c>
      <c r="L66" s="21">
        <f t="shared" si="0"/>
        <v>0</v>
      </c>
      <c r="M66" s="18"/>
      <c r="N66" s="21">
        <f t="shared" si="1"/>
        <v>0</v>
      </c>
      <c r="O66" s="22">
        <f t="shared" si="2"/>
        <v>0</v>
      </c>
    </row>
    <row r="67" spans="1:15" ht="32.25" customHeight="1" x14ac:dyDescent="0.2">
      <c r="A67" s="12">
        <v>62</v>
      </c>
      <c r="B67" s="12" t="s">
        <v>302</v>
      </c>
      <c r="C67" s="12" t="s">
        <v>160</v>
      </c>
      <c r="D67" s="12" t="s">
        <v>162</v>
      </c>
      <c r="E67" s="12" t="s">
        <v>124</v>
      </c>
      <c r="F67" s="12">
        <v>1275</v>
      </c>
      <c r="G67" s="12">
        <v>4</v>
      </c>
      <c r="H67" s="16" t="s">
        <v>303</v>
      </c>
      <c r="I67" s="16"/>
      <c r="J67" s="12">
        <v>12</v>
      </c>
      <c r="K67" s="17">
        <v>0</v>
      </c>
      <c r="L67" s="17">
        <f t="shared" si="0"/>
        <v>0</v>
      </c>
      <c r="M67" s="18"/>
      <c r="N67" s="17">
        <f t="shared" si="1"/>
        <v>0</v>
      </c>
      <c r="O67" s="19">
        <f t="shared" si="2"/>
        <v>0</v>
      </c>
    </row>
    <row r="68" spans="1:15" ht="32.25" customHeight="1" x14ac:dyDescent="0.2">
      <c r="A68" s="11">
        <v>63</v>
      </c>
      <c r="B68" s="11" t="s">
        <v>305</v>
      </c>
      <c r="C68" s="11" t="s">
        <v>156</v>
      </c>
      <c r="D68" s="11" t="s">
        <v>163</v>
      </c>
      <c r="E68" s="11" t="s">
        <v>153</v>
      </c>
      <c r="F68" s="11">
        <v>630</v>
      </c>
      <c r="G68" s="11">
        <v>5</v>
      </c>
      <c r="H68" s="20" t="s">
        <v>304</v>
      </c>
      <c r="I68" s="20"/>
      <c r="J68" s="11">
        <v>12</v>
      </c>
      <c r="K68" s="21">
        <v>0</v>
      </c>
      <c r="L68" s="21">
        <f t="shared" si="0"/>
        <v>0</v>
      </c>
      <c r="M68" s="18"/>
      <c r="N68" s="21">
        <f t="shared" si="1"/>
        <v>0</v>
      </c>
      <c r="O68" s="22">
        <f t="shared" si="2"/>
        <v>0</v>
      </c>
    </row>
    <row r="69" spans="1:15" ht="32.25" customHeight="1" x14ac:dyDescent="0.2">
      <c r="A69" s="12">
        <v>64</v>
      </c>
      <c r="B69" s="12" t="s">
        <v>305</v>
      </c>
      <c r="C69" s="12" t="s">
        <v>155</v>
      </c>
      <c r="D69" s="12" t="s">
        <v>164</v>
      </c>
      <c r="E69" s="12" t="s">
        <v>153</v>
      </c>
      <c r="F69" s="12">
        <v>630</v>
      </c>
      <c r="G69" s="12">
        <v>5</v>
      </c>
      <c r="H69" s="16" t="s">
        <v>304</v>
      </c>
      <c r="I69" s="16"/>
      <c r="J69" s="12">
        <v>12</v>
      </c>
      <c r="K69" s="17">
        <v>0</v>
      </c>
      <c r="L69" s="17">
        <f t="shared" ref="L69:L96" si="3">J69*K69</f>
        <v>0</v>
      </c>
      <c r="M69" s="18"/>
      <c r="N69" s="17">
        <f t="shared" ref="N69:N92" si="4">L69*23%</f>
        <v>0</v>
      </c>
      <c r="O69" s="19">
        <f t="shared" si="2"/>
        <v>0</v>
      </c>
    </row>
    <row r="70" spans="1:15" ht="32.25" customHeight="1" x14ac:dyDescent="0.2">
      <c r="A70" s="11">
        <v>65</v>
      </c>
      <c r="B70" s="11" t="s">
        <v>305</v>
      </c>
      <c r="C70" s="11" t="s">
        <v>154</v>
      </c>
      <c r="D70" s="11" t="s">
        <v>165</v>
      </c>
      <c r="E70" s="11" t="s">
        <v>153</v>
      </c>
      <c r="F70" s="11">
        <v>630</v>
      </c>
      <c r="G70" s="11">
        <v>5</v>
      </c>
      <c r="H70" s="20" t="s">
        <v>304</v>
      </c>
      <c r="I70" s="20"/>
      <c r="J70" s="11">
        <v>12</v>
      </c>
      <c r="K70" s="21">
        <v>0</v>
      </c>
      <c r="L70" s="21">
        <f t="shared" si="3"/>
        <v>0</v>
      </c>
      <c r="M70" s="18"/>
      <c r="N70" s="21">
        <f t="shared" si="4"/>
        <v>0</v>
      </c>
      <c r="O70" s="22">
        <f t="shared" ref="O70:O93" si="5">L70+N70</f>
        <v>0</v>
      </c>
    </row>
    <row r="71" spans="1:15" ht="32.25" customHeight="1" x14ac:dyDescent="0.2">
      <c r="A71" s="12">
        <v>66</v>
      </c>
      <c r="B71" s="12" t="s">
        <v>305</v>
      </c>
      <c r="C71" s="12" t="s">
        <v>157</v>
      </c>
      <c r="D71" s="12" t="s">
        <v>166</v>
      </c>
      <c r="E71" s="12" t="s">
        <v>153</v>
      </c>
      <c r="F71" s="12">
        <v>1000</v>
      </c>
      <c r="G71" s="12">
        <v>5</v>
      </c>
      <c r="H71" s="16" t="s">
        <v>304</v>
      </c>
      <c r="I71" s="16"/>
      <c r="J71" s="12">
        <v>12</v>
      </c>
      <c r="K71" s="17">
        <v>0</v>
      </c>
      <c r="L71" s="17">
        <f t="shared" si="3"/>
        <v>0</v>
      </c>
      <c r="M71" s="18"/>
      <c r="N71" s="17">
        <f t="shared" si="4"/>
        <v>0</v>
      </c>
      <c r="O71" s="19">
        <f t="shared" si="5"/>
        <v>0</v>
      </c>
    </row>
    <row r="72" spans="1:15" ht="32.25" customHeight="1" x14ac:dyDescent="0.2">
      <c r="A72" s="11">
        <v>67</v>
      </c>
      <c r="B72" s="11" t="s">
        <v>305</v>
      </c>
      <c r="C72" s="11" t="s">
        <v>158</v>
      </c>
      <c r="D72" s="11" t="s">
        <v>167</v>
      </c>
      <c r="E72" s="11" t="s">
        <v>153</v>
      </c>
      <c r="F72" s="11">
        <v>1000</v>
      </c>
      <c r="G72" s="11">
        <v>5</v>
      </c>
      <c r="H72" s="20" t="s">
        <v>304</v>
      </c>
      <c r="I72" s="20"/>
      <c r="J72" s="11">
        <v>12</v>
      </c>
      <c r="K72" s="21">
        <v>0</v>
      </c>
      <c r="L72" s="21">
        <f t="shared" si="3"/>
        <v>0</v>
      </c>
      <c r="M72" s="18"/>
      <c r="N72" s="21">
        <f t="shared" si="4"/>
        <v>0</v>
      </c>
      <c r="O72" s="22">
        <f t="shared" si="5"/>
        <v>0</v>
      </c>
    </row>
    <row r="73" spans="1:15" ht="32.25" customHeight="1" x14ac:dyDescent="0.2">
      <c r="A73" s="12">
        <v>68</v>
      </c>
      <c r="B73" s="12" t="s">
        <v>306</v>
      </c>
      <c r="C73" s="12">
        <v>89065</v>
      </c>
      <c r="D73" s="12" t="s">
        <v>174</v>
      </c>
      <c r="E73" s="12" t="s">
        <v>69</v>
      </c>
      <c r="F73" s="12">
        <v>100</v>
      </c>
      <c r="G73" s="12">
        <v>4</v>
      </c>
      <c r="H73" s="16" t="s">
        <v>249</v>
      </c>
      <c r="I73" s="16"/>
      <c r="J73" s="12">
        <v>12</v>
      </c>
      <c r="K73" s="17">
        <v>0</v>
      </c>
      <c r="L73" s="17">
        <f t="shared" si="3"/>
        <v>0</v>
      </c>
      <c r="M73" s="18"/>
      <c r="N73" s="17">
        <f t="shared" si="4"/>
        <v>0</v>
      </c>
      <c r="O73" s="19">
        <f t="shared" si="5"/>
        <v>0</v>
      </c>
    </row>
    <row r="74" spans="1:15" ht="32.25" customHeight="1" x14ac:dyDescent="0.2">
      <c r="A74" s="11">
        <v>69</v>
      </c>
      <c r="B74" s="11" t="s">
        <v>306</v>
      </c>
      <c r="C74" s="11" t="s">
        <v>176</v>
      </c>
      <c r="D74" s="11" t="s">
        <v>175</v>
      </c>
      <c r="E74" s="11" t="s">
        <v>124</v>
      </c>
      <c r="F74" s="11">
        <v>300</v>
      </c>
      <c r="G74" s="11">
        <v>4</v>
      </c>
      <c r="H74" s="20" t="s">
        <v>194</v>
      </c>
      <c r="I74" s="20"/>
      <c r="J74" s="11">
        <v>12</v>
      </c>
      <c r="K74" s="21">
        <v>0</v>
      </c>
      <c r="L74" s="21">
        <f t="shared" si="3"/>
        <v>0</v>
      </c>
      <c r="M74" s="18"/>
      <c r="N74" s="21">
        <f t="shared" si="4"/>
        <v>0</v>
      </c>
      <c r="O74" s="22">
        <f t="shared" si="5"/>
        <v>0</v>
      </c>
    </row>
    <row r="75" spans="1:15" ht="32.25" customHeight="1" x14ac:dyDescent="0.2">
      <c r="A75" s="12">
        <v>70</v>
      </c>
      <c r="B75" s="12" t="s">
        <v>306</v>
      </c>
      <c r="C75" s="12" t="s">
        <v>195</v>
      </c>
      <c r="D75" s="12" t="s">
        <v>178</v>
      </c>
      <c r="E75" s="12" t="s">
        <v>124</v>
      </c>
      <c r="F75" s="12">
        <v>630</v>
      </c>
      <c r="G75" s="12">
        <v>4</v>
      </c>
      <c r="H75" s="16" t="s">
        <v>177</v>
      </c>
      <c r="I75" s="16"/>
      <c r="J75" s="12">
        <v>12</v>
      </c>
      <c r="K75" s="17">
        <v>0</v>
      </c>
      <c r="L75" s="17">
        <f t="shared" si="3"/>
        <v>0</v>
      </c>
      <c r="M75" s="18"/>
      <c r="N75" s="17">
        <f t="shared" si="4"/>
        <v>0</v>
      </c>
      <c r="O75" s="19">
        <f t="shared" si="5"/>
        <v>0</v>
      </c>
    </row>
    <row r="76" spans="1:15" ht="32.25" customHeight="1" x14ac:dyDescent="0.2">
      <c r="A76" s="11">
        <v>71</v>
      </c>
      <c r="B76" s="11" t="s">
        <v>324</v>
      </c>
      <c r="C76" s="11" t="s">
        <v>180</v>
      </c>
      <c r="D76" s="11" t="s">
        <v>179</v>
      </c>
      <c r="E76" s="11" t="s">
        <v>332</v>
      </c>
      <c r="F76" s="11">
        <v>385</v>
      </c>
      <c r="G76" s="11">
        <v>2</v>
      </c>
      <c r="H76" s="20" t="s">
        <v>181</v>
      </c>
      <c r="I76" s="20"/>
      <c r="J76" s="11">
        <v>12</v>
      </c>
      <c r="K76" s="21">
        <v>0</v>
      </c>
      <c r="L76" s="21">
        <f t="shared" si="3"/>
        <v>0</v>
      </c>
      <c r="M76" s="18"/>
      <c r="N76" s="21">
        <f t="shared" si="4"/>
        <v>0</v>
      </c>
      <c r="O76" s="22">
        <f t="shared" si="5"/>
        <v>0</v>
      </c>
    </row>
    <row r="77" spans="1:15" ht="32.25" customHeight="1" x14ac:dyDescent="0.2">
      <c r="A77" s="12">
        <v>72</v>
      </c>
      <c r="B77" s="12" t="s">
        <v>35</v>
      </c>
      <c r="C77" s="12" t="s">
        <v>185</v>
      </c>
      <c r="D77" s="12" t="s">
        <v>187</v>
      </c>
      <c r="E77" s="12" t="s">
        <v>186</v>
      </c>
      <c r="F77" s="12">
        <v>2000</v>
      </c>
      <c r="G77" s="12"/>
      <c r="H77" s="16" t="s">
        <v>184</v>
      </c>
      <c r="I77" s="16"/>
      <c r="J77" s="12">
        <v>12</v>
      </c>
      <c r="K77" s="17"/>
      <c r="L77" s="17">
        <f t="shared" si="3"/>
        <v>0</v>
      </c>
      <c r="M77" s="18"/>
      <c r="N77" s="17">
        <f t="shared" si="4"/>
        <v>0</v>
      </c>
      <c r="O77" s="19">
        <f t="shared" si="5"/>
        <v>0</v>
      </c>
    </row>
    <row r="78" spans="1:15" ht="32.25" customHeight="1" x14ac:dyDescent="0.2">
      <c r="A78" s="11">
        <v>73</v>
      </c>
      <c r="B78" s="11" t="s">
        <v>35</v>
      </c>
      <c r="C78" s="11" t="s">
        <v>188</v>
      </c>
      <c r="D78" s="11" t="s">
        <v>190</v>
      </c>
      <c r="E78" s="11" t="s">
        <v>63</v>
      </c>
      <c r="F78" s="11">
        <v>1000</v>
      </c>
      <c r="G78" s="11"/>
      <c r="H78" s="20" t="s">
        <v>189</v>
      </c>
      <c r="I78" s="20"/>
      <c r="J78" s="11">
        <v>12</v>
      </c>
      <c r="K78" s="21">
        <v>0</v>
      </c>
      <c r="L78" s="21">
        <f t="shared" si="3"/>
        <v>0</v>
      </c>
      <c r="M78" s="18"/>
      <c r="N78" s="21">
        <f t="shared" si="4"/>
        <v>0</v>
      </c>
      <c r="O78" s="22">
        <f t="shared" si="5"/>
        <v>0</v>
      </c>
    </row>
    <row r="79" spans="1:15" ht="32.25" customHeight="1" x14ac:dyDescent="0.2">
      <c r="A79" s="12">
        <v>74</v>
      </c>
      <c r="B79" s="12" t="s">
        <v>35</v>
      </c>
      <c r="C79" s="12" t="s">
        <v>191</v>
      </c>
      <c r="D79" s="12" t="s">
        <v>192</v>
      </c>
      <c r="E79" s="12" t="s">
        <v>63</v>
      </c>
      <c r="F79" s="12">
        <v>500</v>
      </c>
      <c r="G79" s="12"/>
      <c r="H79" s="16" t="s">
        <v>193</v>
      </c>
      <c r="I79" s="16"/>
      <c r="J79" s="12">
        <v>12</v>
      </c>
      <c r="K79" s="17">
        <v>0</v>
      </c>
      <c r="L79" s="17">
        <f t="shared" si="3"/>
        <v>0</v>
      </c>
      <c r="M79" s="18"/>
      <c r="N79" s="17">
        <f t="shared" si="4"/>
        <v>0</v>
      </c>
      <c r="O79" s="19">
        <f t="shared" si="5"/>
        <v>0</v>
      </c>
    </row>
    <row r="80" spans="1:15" ht="32.25" customHeight="1" x14ac:dyDescent="0.2">
      <c r="A80" s="11">
        <v>75</v>
      </c>
      <c r="B80" s="11" t="s">
        <v>308</v>
      </c>
      <c r="C80" s="11" t="s">
        <v>309</v>
      </c>
      <c r="D80" s="11" t="s">
        <v>196</v>
      </c>
      <c r="E80" s="11" t="s">
        <v>96</v>
      </c>
      <c r="F80" s="11">
        <v>630</v>
      </c>
      <c r="G80" s="11">
        <v>3</v>
      </c>
      <c r="H80" s="20" t="s">
        <v>307</v>
      </c>
      <c r="I80" s="20" t="s">
        <v>205</v>
      </c>
      <c r="J80" s="11">
        <v>12</v>
      </c>
      <c r="K80" s="21">
        <v>0</v>
      </c>
      <c r="L80" s="21">
        <f t="shared" si="3"/>
        <v>0</v>
      </c>
      <c r="M80" s="18"/>
      <c r="N80" s="21">
        <f t="shared" si="4"/>
        <v>0</v>
      </c>
      <c r="O80" s="22">
        <f t="shared" si="5"/>
        <v>0</v>
      </c>
    </row>
    <row r="81" spans="1:16" ht="32.25" customHeight="1" x14ac:dyDescent="0.2">
      <c r="A81" s="12">
        <v>76</v>
      </c>
      <c r="B81" s="12" t="s">
        <v>310</v>
      </c>
      <c r="C81" s="12" t="s">
        <v>236</v>
      </c>
      <c r="D81" s="12" t="s">
        <v>245</v>
      </c>
      <c r="E81" s="12" t="s">
        <v>332</v>
      </c>
      <c r="F81" s="12">
        <v>225</v>
      </c>
      <c r="G81" s="9"/>
      <c r="H81" s="16" t="s">
        <v>235</v>
      </c>
      <c r="I81" s="16"/>
      <c r="J81" s="12">
        <v>12</v>
      </c>
      <c r="K81" s="17">
        <v>0</v>
      </c>
      <c r="L81" s="17">
        <f t="shared" si="3"/>
        <v>0</v>
      </c>
      <c r="M81" s="18"/>
      <c r="N81" s="17">
        <f t="shared" si="4"/>
        <v>0</v>
      </c>
      <c r="O81" s="19">
        <f t="shared" si="5"/>
        <v>0</v>
      </c>
    </row>
    <row r="82" spans="1:16" ht="32.25" customHeight="1" x14ac:dyDescent="0.2">
      <c r="A82" s="11">
        <v>77</v>
      </c>
      <c r="B82" s="11" t="s">
        <v>311</v>
      </c>
      <c r="C82" s="11" t="s">
        <v>243</v>
      </c>
      <c r="D82" s="11" t="s">
        <v>242</v>
      </c>
      <c r="E82" s="11" t="s">
        <v>63</v>
      </c>
      <c r="F82" s="11">
        <v>2000</v>
      </c>
      <c r="G82" s="10"/>
      <c r="H82" s="20" t="s">
        <v>244</v>
      </c>
      <c r="I82" s="20"/>
      <c r="J82" s="11">
        <v>12</v>
      </c>
      <c r="K82" s="21">
        <v>0</v>
      </c>
      <c r="L82" s="21">
        <f t="shared" si="3"/>
        <v>0</v>
      </c>
      <c r="M82" s="18"/>
      <c r="N82" s="21">
        <f t="shared" si="4"/>
        <v>0</v>
      </c>
      <c r="O82" s="22">
        <f t="shared" si="5"/>
        <v>0</v>
      </c>
    </row>
    <row r="83" spans="1:16" ht="32.25" customHeight="1" x14ac:dyDescent="0.2">
      <c r="A83" s="12">
        <v>78</v>
      </c>
      <c r="B83" s="12" t="s">
        <v>12</v>
      </c>
      <c r="C83" s="12" t="s">
        <v>238</v>
      </c>
      <c r="D83" s="12" t="s">
        <v>237</v>
      </c>
      <c r="E83" s="9" t="s">
        <v>332</v>
      </c>
      <c r="F83" s="12">
        <v>300</v>
      </c>
      <c r="G83" s="9"/>
      <c r="H83" s="16" t="s">
        <v>239</v>
      </c>
      <c r="I83" s="16"/>
      <c r="J83" s="12">
        <v>12</v>
      </c>
      <c r="K83" s="17">
        <v>0</v>
      </c>
      <c r="L83" s="17">
        <f t="shared" si="3"/>
        <v>0</v>
      </c>
      <c r="M83" s="18"/>
      <c r="N83" s="17">
        <f t="shared" si="4"/>
        <v>0</v>
      </c>
      <c r="O83" s="19">
        <f t="shared" si="5"/>
        <v>0</v>
      </c>
    </row>
    <row r="84" spans="1:16" ht="32.25" customHeight="1" x14ac:dyDescent="0.2">
      <c r="A84" s="11">
        <v>79</v>
      </c>
      <c r="B84" s="11" t="s">
        <v>12</v>
      </c>
      <c r="C84" s="11" t="s">
        <v>240</v>
      </c>
      <c r="D84" s="11" t="s">
        <v>241</v>
      </c>
      <c r="E84" s="10" t="s">
        <v>332</v>
      </c>
      <c r="F84" s="11">
        <v>300</v>
      </c>
      <c r="G84" s="10"/>
      <c r="H84" s="20" t="s">
        <v>239</v>
      </c>
      <c r="I84" s="20"/>
      <c r="J84" s="11">
        <v>12</v>
      </c>
      <c r="K84" s="21">
        <v>0</v>
      </c>
      <c r="L84" s="21">
        <f t="shared" si="3"/>
        <v>0</v>
      </c>
      <c r="M84" s="18"/>
      <c r="N84" s="21">
        <f t="shared" si="4"/>
        <v>0</v>
      </c>
      <c r="O84" s="22">
        <f t="shared" si="5"/>
        <v>0</v>
      </c>
    </row>
    <row r="85" spans="1:16" ht="32.25" customHeight="1" x14ac:dyDescent="0.2">
      <c r="A85" s="12">
        <v>80</v>
      </c>
      <c r="B85" s="12" t="s">
        <v>35</v>
      </c>
      <c r="C85" s="12" t="s">
        <v>248</v>
      </c>
      <c r="D85" s="12" t="s">
        <v>246</v>
      </c>
      <c r="E85" s="12" t="s">
        <v>124</v>
      </c>
      <c r="F85" s="9"/>
      <c r="G85" s="9"/>
      <c r="H85" s="16" t="s">
        <v>247</v>
      </c>
      <c r="I85" s="16"/>
      <c r="J85" s="12">
        <v>12</v>
      </c>
      <c r="K85" s="17">
        <v>0</v>
      </c>
      <c r="L85" s="17">
        <f t="shared" si="3"/>
        <v>0</v>
      </c>
      <c r="M85" s="18"/>
      <c r="N85" s="17">
        <f t="shared" si="4"/>
        <v>0</v>
      </c>
      <c r="O85" s="19">
        <f t="shared" si="5"/>
        <v>0</v>
      </c>
      <c r="P85" s="5"/>
    </row>
    <row r="86" spans="1:16" ht="32.25" customHeight="1" x14ac:dyDescent="0.2">
      <c r="A86" s="11">
        <v>81</v>
      </c>
      <c r="B86" s="11" t="s">
        <v>325</v>
      </c>
      <c r="C86" s="11" t="s">
        <v>256</v>
      </c>
      <c r="D86" s="11" t="s">
        <v>255</v>
      </c>
      <c r="E86" s="11" t="s">
        <v>124</v>
      </c>
      <c r="F86" s="11">
        <v>1600</v>
      </c>
      <c r="G86" s="11">
        <v>2</v>
      </c>
      <c r="H86" s="20" t="s">
        <v>296</v>
      </c>
      <c r="I86" s="20"/>
      <c r="J86" s="11">
        <v>12</v>
      </c>
      <c r="K86" s="21">
        <v>0</v>
      </c>
      <c r="L86" s="21">
        <f t="shared" si="3"/>
        <v>0</v>
      </c>
      <c r="M86" s="18"/>
      <c r="N86" s="21">
        <f t="shared" si="4"/>
        <v>0</v>
      </c>
      <c r="O86" s="22">
        <f t="shared" si="5"/>
        <v>0</v>
      </c>
    </row>
    <row r="87" spans="1:16" ht="32.25" customHeight="1" x14ac:dyDescent="0.2">
      <c r="A87" s="12">
        <v>82</v>
      </c>
      <c r="B87" s="12" t="s">
        <v>325</v>
      </c>
      <c r="C87" s="9" t="s">
        <v>257</v>
      </c>
      <c r="D87" s="12" t="s">
        <v>258</v>
      </c>
      <c r="E87" s="12" t="s">
        <v>259</v>
      </c>
      <c r="F87" s="12">
        <v>500</v>
      </c>
      <c r="G87" s="9"/>
      <c r="H87" s="16" t="s">
        <v>260</v>
      </c>
      <c r="I87" s="16"/>
      <c r="J87" s="12">
        <v>12</v>
      </c>
      <c r="K87" s="17">
        <v>0</v>
      </c>
      <c r="L87" s="17">
        <f t="shared" si="3"/>
        <v>0</v>
      </c>
      <c r="M87" s="18"/>
      <c r="N87" s="17">
        <f t="shared" si="4"/>
        <v>0</v>
      </c>
      <c r="O87" s="19">
        <f t="shared" si="5"/>
        <v>0</v>
      </c>
    </row>
    <row r="88" spans="1:16" ht="32.25" customHeight="1" x14ac:dyDescent="0.2">
      <c r="A88" s="11">
        <v>83</v>
      </c>
      <c r="B88" s="11" t="s">
        <v>325</v>
      </c>
      <c r="C88" s="10" t="s">
        <v>265</v>
      </c>
      <c r="D88" s="11" t="s">
        <v>261</v>
      </c>
      <c r="E88" s="11" t="s">
        <v>259</v>
      </c>
      <c r="F88" s="11">
        <v>500</v>
      </c>
      <c r="G88" s="10"/>
      <c r="H88" s="20" t="s">
        <v>260</v>
      </c>
      <c r="I88" s="20"/>
      <c r="J88" s="11">
        <v>12</v>
      </c>
      <c r="K88" s="21">
        <v>0</v>
      </c>
      <c r="L88" s="21">
        <f t="shared" si="3"/>
        <v>0</v>
      </c>
      <c r="M88" s="18"/>
      <c r="N88" s="21">
        <f t="shared" si="4"/>
        <v>0</v>
      </c>
      <c r="O88" s="22">
        <f t="shared" si="5"/>
        <v>0</v>
      </c>
    </row>
    <row r="89" spans="1:16" ht="32.25" customHeight="1" x14ac:dyDescent="0.2">
      <c r="A89" s="12">
        <v>84</v>
      </c>
      <c r="B89" s="12" t="s">
        <v>325</v>
      </c>
      <c r="C89" s="9" t="s">
        <v>264</v>
      </c>
      <c r="D89" s="12" t="s">
        <v>262</v>
      </c>
      <c r="E89" s="12" t="s">
        <v>259</v>
      </c>
      <c r="F89" s="12">
        <v>500</v>
      </c>
      <c r="G89" s="9"/>
      <c r="H89" s="16" t="s">
        <v>260</v>
      </c>
      <c r="I89" s="16"/>
      <c r="J89" s="12">
        <v>12</v>
      </c>
      <c r="K89" s="17">
        <v>0</v>
      </c>
      <c r="L89" s="17">
        <f t="shared" si="3"/>
        <v>0</v>
      </c>
      <c r="M89" s="18"/>
      <c r="N89" s="17">
        <f t="shared" si="4"/>
        <v>0</v>
      </c>
      <c r="O89" s="19">
        <f t="shared" si="5"/>
        <v>0</v>
      </c>
    </row>
    <row r="90" spans="1:16" ht="32.25" customHeight="1" x14ac:dyDescent="0.2">
      <c r="A90" s="11">
        <v>85</v>
      </c>
      <c r="B90" s="11" t="s">
        <v>250</v>
      </c>
      <c r="C90" s="11" t="s">
        <v>251</v>
      </c>
      <c r="D90" s="11" t="s">
        <v>252</v>
      </c>
      <c r="E90" s="11" t="s">
        <v>124</v>
      </c>
      <c r="F90" s="11">
        <v>1000</v>
      </c>
      <c r="G90" s="11">
        <v>8</v>
      </c>
      <c r="H90" s="20" t="s">
        <v>296</v>
      </c>
      <c r="I90" s="20"/>
      <c r="J90" s="11">
        <v>12</v>
      </c>
      <c r="K90" s="21">
        <v>0</v>
      </c>
      <c r="L90" s="21">
        <f t="shared" si="3"/>
        <v>0</v>
      </c>
      <c r="M90" s="18"/>
      <c r="N90" s="21">
        <f t="shared" si="4"/>
        <v>0</v>
      </c>
      <c r="O90" s="22">
        <f t="shared" si="5"/>
        <v>0</v>
      </c>
    </row>
    <row r="91" spans="1:16" ht="32.25" customHeight="1" x14ac:dyDescent="0.2">
      <c r="A91" s="12">
        <v>86</v>
      </c>
      <c r="B91" s="12" t="s">
        <v>250</v>
      </c>
      <c r="C91" s="12" t="s">
        <v>253</v>
      </c>
      <c r="D91" s="12" t="s">
        <v>254</v>
      </c>
      <c r="E91" s="12" t="s">
        <v>124</v>
      </c>
      <c r="F91" s="12">
        <v>1000</v>
      </c>
      <c r="G91" s="12">
        <v>8</v>
      </c>
      <c r="H91" s="16" t="s">
        <v>296</v>
      </c>
      <c r="I91" s="16"/>
      <c r="J91" s="12">
        <v>12</v>
      </c>
      <c r="K91" s="17">
        <v>0</v>
      </c>
      <c r="L91" s="17">
        <f t="shared" si="3"/>
        <v>0</v>
      </c>
      <c r="M91" s="18"/>
      <c r="N91" s="17">
        <f t="shared" si="4"/>
        <v>0</v>
      </c>
      <c r="O91" s="19">
        <f t="shared" si="5"/>
        <v>0</v>
      </c>
    </row>
    <row r="92" spans="1:16" ht="30" customHeight="1" x14ac:dyDescent="0.2">
      <c r="A92" s="11">
        <v>87</v>
      </c>
      <c r="B92" s="11" t="s">
        <v>266</v>
      </c>
      <c r="C92" s="10"/>
      <c r="D92" s="10"/>
      <c r="E92" s="10" t="s">
        <v>332</v>
      </c>
      <c r="F92" s="11">
        <v>385</v>
      </c>
      <c r="G92" s="11">
        <v>2</v>
      </c>
      <c r="H92" s="20" t="s">
        <v>267</v>
      </c>
      <c r="I92" s="20"/>
      <c r="J92" s="11">
        <v>12</v>
      </c>
      <c r="K92" s="21">
        <v>0</v>
      </c>
      <c r="L92" s="21">
        <f t="shared" si="3"/>
        <v>0</v>
      </c>
      <c r="M92" s="18"/>
      <c r="N92" s="21">
        <f t="shared" si="4"/>
        <v>0</v>
      </c>
      <c r="O92" s="22">
        <f t="shared" si="5"/>
        <v>0</v>
      </c>
    </row>
    <row r="93" spans="1:16" ht="35.25" customHeight="1" x14ac:dyDescent="0.2">
      <c r="A93" s="12">
        <v>88</v>
      </c>
      <c r="B93" s="12" t="s">
        <v>266</v>
      </c>
      <c r="C93" s="9" t="s">
        <v>312</v>
      </c>
      <c r="D93" s="9"/>
      <c r="E93" s="12" t="s">
        <v>124</v>
      </c>
      <c r="F93" s="12">
        <v>2000</v>
      </c>
      <c r="G93" s="9"/>
      <c r="H93" s="16" t="s">
        <v>197</v>
      </c>
      <c r="I93" s="33" t="s">
        <v>330</v>
      </c>
      <c r="J93" s="12">
        <v>12</v>
      </c>
      <c r="K93" s="17">
        <v>0</v>
      </c>
      <c r="L93" s="17">
        <f t="shared" si="3"/>
        <v>0</v>
      </c>
      <c r="M93" s="18"/>
      <c r="N93" s="17">
        <f>L93*23%</f>
        <v>0</v>
      </c>
      <c r="O93" s="19">
        <f t="shared" si="5"/>
        <v>0</v>
      </c>
    </row>
    <row r="94" spans="1:16" ht="31.5" x14ac:dyDescent="0.2">
      <c r="A94" s="11">
        <v>89</v>
      </c>
      <c r="B94" s="11" t="s">
        <v>326</v>
      </c>
      <c r="C94" s="11" t="s">
        <v>232</v>
      </c>
      <c r="D94" s="11" t="s">
        <v>231</v>
      </c>
      <c r="E94" s="11" t="s">
        <v>47</v>
      </c>
      <c r="F94" s="11">
        <v>480</v>
      </c>
      <c r="G94" s="11">
        <v>11</v>
      </c>
      <c r="H94" s="20" t="s">
        <v>272</v>
      </c>
      <c r="I94" s="35" t="s">
        <v>331</v>
      </c>
      <c r="J94" s="11">
        <v>12</v>
      </c>
      <c r="K94" s="21">
        <v>0</v>
      </c>
      <c r="L94" s="21">
        <f t="shared" si="3"/>
        <v>0</v>
      </c>
      <c r="M94" s="21">
        <f t="shared" ref="M94:M96" si="6">L94*8%</f>
        <v>0</v>
      </c>
      <c r="N94" s="18"/>
      <c r="O94" s="22">
        <f>L94+M94</f>
        <v>0</v>
      </c>
    </row>
    <row r="95" spans="1:16" ht="35.1" customHeight="1" x14ac:dyDescent="0.2">
      <c r="A95" s="12">
        <v>90</v>
      </c>
      <c r="B95" s="12" t="s">
        <v>326</v>
      </c>
      <c r="C95" s="12" t="s">
        <v>207</v>
      </c>
      <c r="D95" s="12" t="s">
        <v>99</v>
      </c>
      <c r="E95" s="12" t="s">
        <v>8</v>
      </c>
      <c r="F95" s="12">
        <v>450</v>
      </c>
      <c r="G95" s="12">
        <v>12</v>
      </c>
      <c r="H95" s="16" t="s">
        <v>122</v>
      </c>
      <c r="I95" s="16"/>
      <c r="J95" s="12">
        <v>12</v>
      </c>
      <c r="K95" s="17">
        <v>0</v>
      </c>
      <c r="L95" s="17">
        <f t="shared" si="3"/>
        <v>0</v>
      </c>
      <c r="M95" s="17">
        <f t="shared" si="6"/>
        <v>0</v>
      </c>
      <c r="N95" s="18"/>
      <c r="O95" s="19">
        <f t="shared" ref="O95:O96" si="7">L95+M95</f>
        <v>0</v>
      </c>
    </row>
    <row r="96" spans="1:16" ht="32.25" customHeight="1" thickBot="1" x14ac:dyDescent="0.25">
      <c r="A96" s="11">
        <v>91</v>
      </c>
      <c r="B96" s="11" t="s">
        <v>327</v>
      </c>
      <c r="C96" s="11" t="s">
        <v>233</v>
      </c>
      <c r="D96" s="11" t="s">
        <v>263</v>
      </c>
      <c r="E96" s="11" t="s">
        <v>124</v>
      </c>
      <c r="F96" s="11">
        <v>500</v>
      </c>
      <c r="G96" s="11">
        <v>10</v>
      </c>
      <c r="H96" s="20" t="s">
        <v>234</v>
      </c>
      <c r="I96" s="20"/>
      <c r="J96" s="11">
        <v>12</v>
      </c>
      <c r="K96" s="21">
        <v>0</v>
      </c>
      <c r="L96" s="21">
        <f t="shared" si="3"/>
        <v>0</v>
      </c>
      <c r="M96" s="21">
        <f t="shared" si="6"/>
        <v>0</v>
      </c>
      <c r="N96" s="18"/>
      <c r="O96" s="22">
        <f t="shared" si="7"/>
        <v>0</v>
      </c>
    </row>
    <row r="97" spans="1:15" ht="32.25" customHeight="1" thickBot="1" x14ac:dyDescent="0.25">
      <c r="A97" s="42" t="s">
        <v>338</v>
      </c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29">
        <f>SUM(L5:L96)</f>
        <v>0</v>
      </c>
      <c r="M97" s="31">
        <f>SUM(M94:M96)</f>
        <v>0</v>
      </c>
      <c r="N97" s="32">
        <f>SUM(N5:N93)</f>
        <v>0</v>
      </c>
      <c r="O97" s="31">
        <f>L97+M97+N97</f>
        <v>0</v>
      </c>
    </row>
    <row r="98" spans="1:15" ht="16.5" thickBot="1" x14ac:dyDescent="0.25">
      <c r="M98" s="30" t="s">
        <v>339</v>
      </c>
      <c r="N98" s="30" t="s">
        <v>340</v>
      </c>
    </row>
    <row r="99" spans="1:15" x14ac:dyDescent="0.2">
      <c r="A99" s="37" t="s">
        <v>341</v>
      </c>
      <c r="B99" s="38"/>
      <c r="C99" s="38"/>
      <c r="D99" s="38"/>
      <c r="E99" s="38"/>
      <c r="F99" s="38"/>
      <c r="G99" s="38"/>
      <c r="H99" s="38"/>
      <c r="I99" s="38"/>
      <c r="J99" s="38"/>
      <c r="K99" s="38"/>
      <c r="L99" s="38"/>
      <c r="M99" s="38"/>
      <c r="N99" s="38"/>
      <c r="O99" s="38"/>
    </row>
    <row r="100" spans="1:15" x14ac:dyDescent="0.2">
      <c r="M100" s="36"/>
    </row>
    <row r="101" spans="1:15" x14ac:dyDescent="0.2">
      <c r="M101" s="36"/>
    </row>
  </sheetData>
  <mergeCells count="6">
    <mergeCell ref="A99:O99"/>
    <mergeCell ref="A2:O2"/>
    <mergeCell ref="A3:O3"/>
    <mergeCell ref="N1:O1"/>
    <mergeCell ref="A97:K97"/>
    <mergeCell ref="A44:A45"/>
  </mergeCells>
  <phoneticPr fontId="2" type="noConversion"/>
  <pageMargins left="0.43307086614173229" right="0.35433070866141736" top="0.86614173228346458" bottom="0.94488188976377963" header="0.51181102362204722" footer="0.51181102362204722"/>
  <pageSetup paperSize="9" scale="64" fitToHeight="0" orientation="landscape" r:id="rId1"/>
  <headerFooter alignWithMargins="0">
    <oddHeader xml:space="preserve">&amp;C&amp;"Arial,Pogrubiony"&amp;12
</oddHeader>
    <oddFooter>&amp;C&amp;P</oddFooter>
  </headerFooter>
  <rowBreaks count="1" manualBreakCount="1">
    <brk id="63" max="14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2024</vt:lpstr>
      <vt:lpstr>'2024'!Obszar_wydruku</vt:lpstr>
      <vt:lpstr>'2024'!Tytuły_wydruku</vt:lpstr>
    </vt:vector>
  </TitlesOfParts>
  <Company>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Dział Techniczny;Sebastian</dc:creator>
  <cp:lastModifiedBy>Bożena Jurowska</cp:lastModifiedBy>
  <cp:lastPrinted>2025-06-12T05:19:25Z</cp:lastPrinted>
  <dcterms:created xsi:type="dcterms:W3CDTF">2004-12-02T09:45:19Z</dcterms:created>
  <dcterms:modified xsi:type="dcterms:W3CDTF">2025-06-18T09:20:50Z</dcterms:modified>
</cp:coreProperties>
</file>